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BHSC\BHC\Rates\BHE CLFP\FERC\TransmissionFormula Rate\CLFP Trans Form Rates 2023\True-Up\Files for Oasis\"/>
    </mc:Choice>
  </mc:AlternateContent>
  <xr:revisionPtr revIDLastSave="0" documentId="13_ncr:1_{D02CD16A-D8EA-4E7A-B3F9-C2223E11ABB3}" xr6:coauthVersionLast="47" xr6:coauthVersionMax="47" xr10:uidLastSave="{00000000-0000-0000-0000-000000000000}"/>
  <bookViews>
    <workbookView xWindow="13050" yWindow="-16320" windowWidth="29040" windowHeight="15720" tabRatio="927" xr2:uid="{7B551056-ED1E-4AF4-B902-EC9A08E9CDD8}"/>
  </bookViews>
  <sheets>
    <sheet name="Act Att-H Cross Reference" sheetId="1" r:id="rId1"/>
    <sheet name="A3-ADIT Cross Reference" sheetId="2" r:id="rId2"/>
    <sheet name="A4-Rate Base Cross Reference" sheetId="3" r:id="rId3"/>
    <sheet name="Act Att-H, Page 3, Ln 9-10 Adj" sheetId="9" r:id="rId4"/>
    <sheet name="Act Att-H, Page 4, Line 3 Adj" sheetId="5" r:id="rId5"/>
    <sheet name="A-2, Line 21, PBOP Adj" sheetId="11" r:id="rId6"/>
    <sheet name="A-3, Line 3, 4, 18-22 Adj" sheetId="4" r:id="rId7"/>
    <sheet name="A-4 Pg. 1, Lines 15-28 Adj" sheetId="10" r:id="rId8"/>
    <sheet name="GSU" sheetId="6" r:id="rId9"/>
    <sheet name="Corriedale Depr adjustment" sheetId="7" r:id="rId10"/>
    <sheet name="King Ranch Depr Adj" sheetId="8" r:id="rId11"/>
  </sheets>
  <externalReferences>
    <externalReference r:id="rId12"/>
    <externalReference r:id="rId13"/>
  </externalReferences>
  <definedNames>
    <definedName name="__123Graph_A" localSheetId="6" hidden="1">#REF!</definedName>
    <definedName name="__123Graph_A" localSheetId="4" hidden="1">#REF!</definedName>
    <definedName name="__123Graph_A" localSheetId="9" hidden="1">[1]Sheet3!#REF!</definedName>
    <definedName name="__123Graph_A" localSheetId="8" hidden="1">#REF!</definedName>
    <definedName name="__123Graph_A" localSheetId="10" hidden="1">[1]Sheet3!#REF!</definedName>
    <definedName name="__123Graph_A" hidden="1">#REF!</definedName>
    <definedName name="__123Graph_A1991" localSheetId="6" hidden="1">#REF!</definedName>
    <definedName name="__123Graph_A1991" localSheetId="4" hidden="1">#REF!</definedName>
    <definedName name="__123Graph_A1991" localSheetId="9" hidden="1">[1]Sheet3!#REF!</definedName>
    <definedName name="__123Graph_A1991" localSheetId="8" hidden="1">#REF!</definedName>
    <definedName name="__123Graph_A1991" localSheetId="10" hidden="1">[1]Sheet3!#REF!</definedName>
    <definedName name="__123Graph_A1991" hidden="1">#REF!</definedName>
    <definedName name="__123Graph_A1992" localSheetId="6" hidden="1">#REF!</definedName>
    <definedName name="__123Graph_A1992" localSheetId="4" hidden="1">#REF!</definedName>
    <definedName name="__123Graph_A1992" localSheetId="9" hidden="1">[1]Sheet3!#REF!</definedName>
    <definedName name="__123Graph_A1992" localSheetId="8" hidden="1">#REF!</definedName>
    <definedName name="__123Graph_A1992" localSheetId="10" hidden="1">[1]Sheet3!#REF!</definedName>
    <definedName name="__123Graph_A1992" hidden="1">#REF!</definedName>
    <definedName name="__123Graph_A1993" localSheetId="6" hidden="1">#REF!</definedName>
    <definedName name="__123Graph_A1993" localSheetId="4" hidden="1">#REF!</definedName>
    <definedName name="__123Graph_A1993" localSheetId="9" hidden="1">[1]Sheet3!#REF!</definedName>
    <definedName name="__123Graph_A1993" localSheetId="8" hidden="1">#REF!</definedName>
    <definedName name="__123Graph_A1993" localSheetId="10" hidden="1">[1]Sheet3!#REF!</definedName>
    <definedName name="__123Graph_A1993" hidden="1">#REF!</definedName>
    <definedName name="__123Graph_A1994" localSheetId="6" hidden="1">#REF!</definedName>
    <definedName name="__123Graph_A1994" localSheetId="4" hidden="1">#REF!</definedName>
    <definedName name="__123Graph_A1994" localSheetId="9" hidden="1">[1]Sheet3!#REF!</definedName>
    <definedName name="__123Graph_A1994" localSheetId="8" hidden="1">#REF!</definedName>
    <definedName name="__123Graph_A1994" localSheetId="10" hidden="1">[1]Sheet3!#REF!</definedName>
    <definedName name="__123Graph_A1994" hidden="1">#REF!</definedName>
    <definedName name="__123Graph_A1995" localSheetId="6" hidden="1">#REF!</definedName>
    <definedName name="__123Graph_A1995" localSheetId="4" hidden="1">#REF!</definedName>
    <definedName name="__123Graph_A1995" localSheetId="9" hidden="1">[1]Sheet3!#REF!</definedName>
    <definedName name="__123Graph_A1995" localSheetId="8" hidden="1">#REF!</definedName>
    <definedName name="__123Graph_A1995" localSheetId="10" hidden="1">[1]Sheet3!#REF!</definedName>
    <definedName name="__123Graph_A1995" hidden="1">#REF!</definedName>
    <definedName name="__123Graph_A1996" localSheetId="6" hidden="1">#REF!</definedName>
    <definedName name="__123Graph_A1996" localSheetId="4" hidden="1">#REF!</definedName>
    <definedName name="__123Graph_A1996" localSheetId="9" hidden="1">[1]Sheet3!#REF!</definedName>
    <definedName name="__123Graph_A1996" localSheetId="8" hidden="1">#REF!</definedName>
    <definedName name="__123Graph_A1996" localSheetId="10" hidden="1">[1]Sheet3!#REF!</definedName>
    <definedName name="__123Graph_A1996" hidden="1">#REF!</definedName>
    <definedName name="__123Graph_ABAR" localSheetId="6" hidden="1">#REF!</definedName>
    <definedName name="__123Graph_ABAR" localSheetId="4" hidden="1">#REF!</definedName>
    <definedName name="__123Graph_ABAR" localSheetId="9" hidden="1">[1]Sheet3!#REF!</definedName>
    <definedName name="__123Graph_ABAR" localSheetId="8" hidden="1">#REF!</definedName>
    <definedName name="__123Graph_ABAR" localSheetId="10" hidden="1">[1]Sheet3!#REF!</definedName>
    <definedName name="__123Graph_ABAR" hidden="1">#REF!</definedName>
    <definedName name="__123Graph_B" localSheetId="6" hidden="1">#REF!</definedName>
    <definedName name="__123Graph_B" localSheetId="4" hidden="1">#REF!</definedName>
    <definedName name="__123Graph_B" localSheetId="9" hidden="1">[1]Sheet3!#REF!</definedName>
    <definedName name="__123Graph_B" localSheetId="8" hidden="1">#REF!</definedName>
    <definedName name="__123Graph_B" localSheetId="10" hidden="1">[1]Sheet3!#REF!</definedName>
    <definedName name="__123Graph_B" hidden="1">#REF!</definedName>
    <definedName name="__123Graph_B1991" localSheetId="6" hidden="1">#REF!</definedName>
    <definedName name="__123Graph_B1991" localSheetId="4" hidden="1">#REF!</definedName>
    <definedName name="__123Graph_B1991" localSheetId="9" hidden="1">[1]Sheet3!#REF!</definedName>
    <definedName name="__123Graph_B1991" localSheetId="8" hidden="1">#REF!</definedName>
    <definedName name="__123Graph_B1991" localSheetId="10" hidden="1">[1]Sheet3!#REF!</definedName>
    <definedName name="__123Graph_B1991" hidden="1">#REF!</definedName>
    <definedName name="__123Graph_B1992" localSheetId="6" hidden="1">#REF!</definedName>
    <definedName name="__123Graph_B1992" localSheetId="4" hidden="1">#REF!</definedName>
    <definedName name="__123Graph_B1992" localSheetId="9" hidden="1">[1]Sheet3!#REF!</definedName>
    <definedName name="__123Graph_B1992" localSheetId="8" hidden="1">#REF!</definedName>
    <definedName name="__123Graph_B1992" localSheetId="10" hidden="1">[1]Sheet3!#REF!</definedName>
    <definedName name="__123Graph_B1992" hidden="1">#REF!</definedName>
    <definedName name="__123Graph_B1993" localSheetId="6" hidden="1">#REF!</definedName>
    <definedName name="__123Graph_B1993" localSheetId="4" hidden="1">#REF!</definedName>
    <definedName name="__123Graph_B1993" localSheetId="9" hidden="1">[1]Sheet3!#REF!</definedName>
    <definedName name="__123Graph_B1993" localSheetId="8" hidden="1">#REF!</definedName>
    <definedName name="__123Graph_B1993" localSheetId="10" hidden="1">[1]Sheet3!#REF!</definedName>
    <definedName name="__123Graph_B1993" hidden="1">#REF!</definedName>
    <definedName name="__123Graph_B1994" localSheetId="6" hidden="1">#REF!</definedName>
    <definedName name="__123Graph_B1994" localSheetId="4" hidden="1">#REF!</definedName>
    <definedName name="__123Graph_B1994" localSheetId="9" hidden="1">[1]Sheet3!#REF!</definedName>
    <definedName name="__123Graph_B1994" localSheetId="8" hidden="1">#REF!</definedName>
    <definedName name="__123Graph_B1994" localSheetId="10" hidden="1">[1]Sheet3!#REF!</definedName>
    <definedName name="__123Graph_B1994" hidden="1">#REF!</definedName>
    <definedName name="__123Graph_B1995" localSheetId="6" hidden="1">#REF!</definedName>
    <definedName name="__123Graph_B1995" localSheetId="4" hidden="1">#REF!</definedName>
    <definedName name="__123Graph_B1995" localSheetId="9" hidden="1">[1]Sheet3!#REF!</definedName>
    <definedName name="__123Graph_B1995" localSheetId="8" hidden="1">#REF!</definedName>
    <definedName name="__123Graph_B1995" localSheetId="10" hidden="1">[1]Sheet3!#REF!</definedName>
    <definedName name="__123Graph_B1995" hidden="1">#REF!</definedName>
    <definedName name="__123Graph_B1996" localSheetId="6" hidden="1">#REF!</definedName>
    <definedName name="__123Graph_B1996" localSheetId="4" hidden="1">#REF!</definedName>
    <definedName name="__123Graph_B1996" localSheetId="9" hidden="1">[1]Sheet3!#REF!</definedName>
    <definedName name="__123Graph_B1996" localSheetId="8" hidden="1">#REF!</definedName>
    <definedName name="__123Graph_B1996" localSheetId="10" hidden="1">[1]Sheet3!#REF!</definedName>
    <definedName name="__123Graph_B1996" hidden="1">#REF!</definedName>
    <definedName name="__123Graph_BBAR" localSheetId="6" hidden="1">#REF!</definedName>
    <definedName name="__123Graph_BBAR" localSheetId="4" hidden="1">#REF!</definedName>
    <definedName name="__123Graph_BBAR" localSheetId="9" hidden="1">[1]Sheet3!#REF!</definedName>
    <definedName name="__123Graph_BBAR" localSheetId="8" hidden="1">#REF!</definedName>
    <definedName name="__123Graph_BBAR" localSheetId="10" hidden="1">[1]Sheet3!#REF!</definedName>
    <definedName name="__123Graph_BBAR" hidden="1">#REF!</definedName>
    <definedName name="__123Graph_CBAR" localSheetId="6" hidden="1">#REF!</definedName>
    <definedName name="__123Graph_CBAR" localSheetId="4" hidden="1">#REF!</definedName>
    <definedName name="__123Graph_CBAR" localSheetId="9" hidden="1">[1]Sheet3!#REF!</definedName>
    <definedName name="__123Graph_CBAR" localSheetId="8" hidden="1">#REF!</definedName>
    <definedName name="__123Graph_CBAR" localSheetId="10" hidden="1">[1]Sheet3!#REF!</definedName>
    <definedName name="__123Graph_CBAR" hidden="1">#REF!</definedName>
    <definedName name="__123Graph_DBAR" localSheetId="6" hidden="1">#REF!</definedName>
    <definedName name="__123Graph_DBAR" localSheetId="4" hidden="1">#REF!</definedName>
    <definedName name="__123Graph_DBAR" localSheetId="9" hidden="1">[1]Sheet3!#REF!</definedName>
    <definedName name="__123Graph_DBAR" localSheetId="8" hidden="1">#REF!</definedName>
    <definedName name="__123Graph_DBAR" localSheetId="10" hidden="1">[1]Sheet3!#REF!</definedName>
    <definedName name="__123Graph_DBAR" hidden="1">#REF!</definedName>
    <definedName name="__123Graph_EBAR" localSheetId="6" hidden="1">#REF!</definedName>
    <definedName name="__123Graph_EBAR" localSheetId="4" hidden="1">#REF!</definedName>
    <definedName name="__123Graph_EBAR" localSheetId="9" hidden="1">[1]Sheet3!#REF!</definedName>
    <definedName name="__123Graph_EBAR" localSheetId="8" hidden="1">#REF!</definedName>
    <definedName name="__123Graph_EBAR" localSheetId="10" hidden="1">[1]Sheet3!#REF!</definedName>
    <definedName name="__123Graph_EBAR" hidden="1">#REF!</definedName>
    <definedName name="__123Graph_FBAR" localSheetId="6" hidden="1">#REF!</definedName>
    <definedName name="__123Graph_FBAR" localSheetId="4" hidden="1">#REF!</definedName>
    <definedName name="__123Graph_FBAR" localSheetId="9" hidden="1">[1]Sheet3!#REF!</definedName>
    <definedName name="__123Graph_FBAR" localSheetId="8" hidden="1">#REF!</definedName>
    <definedName name="__123Graph_FBAR" localSheetId="10" hidden="1">[1]Sheet3!#REF!</definedName>
    <definedName name="__123Graph_FBAR" hidden="1">#REF!</definedName>
    <definedName name="__123Graph_X" localSheetId="6" hidden="1">#REF!</definedName>
    <definedName name="__123Graph_X" localSheetId="4" hidden="1">#REF!</definedName>
    <definedName name="__123Graph_X" localSheetId="9" hidden="1">[1]Sheet3!#REF!</definedName>
    <definedName name="__123Graph_X" localSheetId="8" hidden="1">#REF!</definedName>
    <definedName name="__123Graph_X" localSheetId="10" hidden="1">[1]Sheet3!#REF!</definedName>
    <definedName name="__123Graph_X" hidden="1">#REF!</definedName>
    <definedName name="__123Graph_X1991" localSheetId="6" hidden="1">#REF!</definedName>
    <definedName name="__123Graph_X1991" localSheetId="4" hidden="1">#REF!</definedName>
    <definedName name="__123Graph_X1991" localSheetId="9" hidden="1">[1]Sheet3!#REF!</definedName>
    <definedName name="__123Graph_X1991" localSheetId="8" hidden="1">#REF!</definedName>
    <definedName name="__123Graph_X1991" localSheetId="10" hidden="1">[1]Sheet3!#REF!</definedName>
    <definedName name="__123Graph_X1991" hidden="1">#REF!</definedName>
    <definedName name="__123Graph_X1992" localSheetId="6" hidden="1">#REF!</definedName>
    <definedName name="__123Graph_X1992" localSheetId="4" hidden="1">#REF!</definedName>
    <definedName name="__123Graph_X1992" localSheetId="9" hidden="1">[1]Sheet3!#REF!</definedName>
    <definedName name="__123Graph_X1992" localSheetId="8" hidden="1">#REF!</definedName>
    <definedName name="__123Graph_X1992" localSheetId="10" hidden="1">[1]Sheet3!#REF!</definedName>
    <definedName name="__123Graph_X1992" hidden="1">#REF!</definedName>
    <definedName name="__123Graph_X1993" localSheetId="6" hidden="1">#REF!</definedName>
    <definedName name="__123Graph_X1993" localSheetId="4" hidden="1">#REF!</definedName>
    <definedName name="__123Graph_X1993" localSheetId="9" hidden="1">[1]Sheet3!#REF!</definedName>
    <definedName name="__123Graph_X1993" localSheetId="8" hidden="1">#REF!</definedName>
    <definedName name="__123Graph_X1993" localSheetId="10" hidden="1">[1]Sheet3!#REF!</definedName>
    <definedName name="__123Graph_X1993" hidden="1">#REF!</definedName>
    <definedName name="__123Graph_X1994" localSheetId="6" hidden="1">#REF!</definedName>
    <definedName name="__123Graph_X1994" localSheetId="4" hidden="1">#REF!</definedName>
    <definedName name="__123Graph_X1994" localSheetId="9" hidden="1">[1]Sheet3!#REF!</definedName>
    <definedName name="__123Graph_X1994" localSheetId="8" hidden="1">#REF!</definedName>
    <definedName name="__123Graph_X1994" localSheetId="10" hidden="1">[1]Sheet3!#REF!</definedName>
    <definedName name="__123Graph_X1994" hidden="1">#REF!</definedName>
    <definedName name="__123Graph_X1995" localSheetId="6" hidden="1">#REF!</definedName>
    <definedName name="__123Graph_X1995" localSheetId="4" hidden="1">#REF!</definedName>
    <definedName name="__123Graph_X1995" localSheetId="9" hidden="1">[1]Sheet3!#REF!</definedName>
    <definedName name="__123Graph_X1995" localSheetId="8" hidden="1">#REF!</definedName>
    <definedName name="__123Graph_X1995" localSheetId="10" hidden="1">[1]Sheet3!#REF!</definedName>
    <definedName name="__123Graph_X1995" hidden="1">#REF!</definedName>
    <definedName name="__123Graph_X1996" localSheetId="6" hidden="1">#REF!</definedName>
    <definedName name="__123Graph_X1996" localSheetId="4" hidden="1">#REF!</definedName>
    <definedName name="__123Graph_X1996" localSheetId="9" hidden="1">[1]Sheet3!#REF!</definedName>
    <definedName name="__123Graph_X1996" localSheetId="8" hidden="1">#REF!</definedName>
    <definedName name="__123Graph_X1996" localSheetId="10" hidden="1">[1]Sheet3!#REF!</definedName>
    <definedName name="__123Graph_X1996" hidden="1">#REF!</definedName>
    <definedName name="__tet12" localSheetId="6" hidden="1">{"assumptions",#N/A,FALSE,"Scenario 1";"valuation",#N/A,FALSE,"Scenario 1"}</definedName>
    <definedName name="__tet12" localSheetId="4" hidden="1">{"assumptions",#N/A,FALSE,"Scenario 1";"valuation",#N/A,FALSE,"Scenario 1"}</definedName>
    <definedName name="__tet12" localSheetId="9" hidden="1">{"assumptions",#N/A,FALSE,"Scenario 1";"valuation",#N/A,FALSE,"Scenario 1"}</definedName>
    <definedName name="__tet12" localSheetId="8" hidden="1">{"assumptions",#N/A,FALSE,"Scenario 1";"valuation",#N/A,FALSE,"Scenario 1"}</definedName>
    <definedName name="__tet12" localSheetId="10" hidden="1">{"assumptions",#N/A,FALSE,"Scenario 1";"valuation",#N/A,FALSE,"Scenario 1"}</definedName>
    <definedName name="__tet12" hidden="1">{"assumptions",#N/A,FALSE,"Scenario 1";"valuation",#N/A,FALSE,"Scenario 1"}</definedName>
    <definedName name="__tet5" localSheetId="6" hidden="1">{"assumptions",#N/A,FALSE,"Scenario 1";"valuation",#N/A,FALSE,"Scenario 1"}</definedName>
    <definedName name="__tet5" localSheetId="4" hidden="1">{"assumptions",#N/A,FALSE,"Scenario 1";"valuation",#N/A,FALSE,"Scenario 1"}</definedName>
    <definedName name="__tet5" localSheetId="9" hidden="1">{"assumptions",#N/A,FALSE,"Scenario 1";"valuation",#N/A,FALSE,"Scenario 1"}</definedName>
    <definedName name="__tet5" localSheetId="8" hidden="1">{"assumptions",#N/A,FALSE,"Scenario 1";"valuation",#N/A,FALSE,"Scenario 1"}</definedName>
    <definedName name="__tet5" localSheetId="10" hidden="1">{"assumptions",#N/A,FALSE,"Scenario 1";"valuation",#N/A,FALSE,"Scenario 1"}</definedName>
    <definedName name="__tet5" hidden="1">{"assumptions",#N/A,FALSE,"Scenario 1";"valuation",#N/A,FALSE,"Scenario 1"}</definedName>
    <definedName name="_FEB01" localSheetId="6" hidden="1">{#N/A,#N/A,FALSE,"EMPPAY"}</definedName>
    <definedName name="_FEB01" localSheetId="4" hidden="1">{#N/A,#N/A,FALSE,"EMPPAY"}</definedName>
    <definedName name="_FEB01" localSheetId="9" hidden="1">{#N/A,#N/A,FALSE,"EMPPAY"}</definedName>
    <definedName name="_FEB01" localSheetId="8" hidden="1">{#N/A,#N/A,FALSE,"EMPPAY"}</definedName>
    <definedName name="_FEB01" localSheetId="10" hidden="1">{#N/A,#N/A,FALSE,"EMPPAY"}</definedName>
    <definedName name="_FEB01" hidden="1">{#N/A,#N/A,FALSE,"EMPPAY"}</definedName>
    <definedName name="_Fill" localSheetId="6" hidden="1">#REF!</definedName>
    <definedName name="_Fill" localSheetId="4" hidden="1">#REF!</definedName>
    <definedName name="_Fill" localSheetId="9" hidden="1">'[2]Exp Detail'!#REF!</definedName>
    <definedName name="_Fill" localSheetId="8" hidden="1">#REF!</definedName>
    <definedName name="_Fill" localSheetId="10" hidden="1">'[2]Exp Detail'!#REF!</definedName>
    <definedName name="_Fill" hidden="1">#REF!</definedName>
    <definedName name="_JAN01" localSheetId="6" hidden="1">{#N/A,#N/A,FALSE,"EMPPAY"}</definedName>
    <definedName name="_JAN01" localSheetId="4" hidden="1">{#N/A,#N/A,FALSE,"EMPPAY"}</definedName>
    <definedName name="_JAN01" localSheetId="9" hidden="1">{#N/A,#N/A,FALSE,"EMPPAY"}</definedName>
    <definedName name="_JAN01" localSheetId="8" hidden="1">{#N/A,#N/A,FALSE,"EMPPAY"}</definedName>
    <definedName name="_JAN01" localSheetId="10" hidden="1">{#N/A,#N/A,FALSE,"EMPPAY"}</definedName>
    <definedName name="_JAN01" hidden="1">{#N/A,#N/A,FALSE,"EMPPAY"}</definedName>
    <definedName name="_JAN2001" localSheetId="6" hidden="1">{#N/A,#N/A,FALSE,"EMPPAY"}</definedName>
    <definedName name="_JAN2001" localSheetId="4" hidden="1">{#N/A,#N/A,FALSE,"EMPPAY"}</definedName>
    <definedName name="_JAN2001" localSheetId="9" hidden="1">{#N/A,#N/A,FALSE,"EMPPAY"}</definedName>
    <definedName name="_JAN2001" localSheetId="8" hidden="1">{#N/A,#N/A,FALSE,"EMPPAY"}</definedName>
    <definedName name="_JAN2001" localSheetId="10" hidden="1">{#N/A,#N/A,FALSE,"EMPPAY"}</definedName>
    <definedName name="_JAN2001" hidden="1">{#N/A,#N/A,FALSE,"EMPPAY"}</definedName>
    <definedName name="_Key1" localSheetId="6" hidden="1">#REF!</definedName>
    <definedName name="_Key1" localSheetId="4" hidden="1">#REF!</definedName>
    <definedName name="_Key1" localSheetId="9" hidden="1">'[2]Exp Detail'!#REF!</definedName>
    <definedName name="_Key1" localSheetId="8" hidden="1">#REF!</definedName>
    <definedName name="_Key1" localSheetId="10" hidden="1">'[2]Exp Detail'!#REF!</definedName>
    <definedName name="_Key1" hidden="1">#REF!</definedName>
    <definedName name="_Order1" hidden="1">255</definedName>
    <definedName name="_Order2" hidden="1">255</definedName>
    <definedName name="_Sort" localSheetId="6" hidden="1">#REF!</definedName>
    <definedName name="_Sort" localSheetId="4" hidden="1">#REF!</definedName>
    <definedName name="_Sort" localSheetId="9" hidden="1">#REF!</definedName>
    <definedName name="_Sort" localSheetId="8" hidden="1">#REF!</definedName>
    <definedName name="_Sort" localSheetId="10" hidden="1">#REF!</definedName>
    <definedName name="_Sort" hidden="1">#REF!</definedName>
    <definedName name="_sort2" localSheetId="6" hidden="1">#REF!</definedName>
    <definedName name="_sort2" localSheetId="4" hidden="1">#REF!</definedName>
    <definedName name="_sort2" localSheetId="9" hidden="1">#REF!</definedName>
    <definedName name="_sort2" localSheetId="8" hidden="1">#REF!</definedName>
    <definedName name="_sort2" localSheetId="10" hidden="1">#REF!</definedName>
    <definedName name="_sort2" hidden="1">#REF!</definedName>
    <definedName name="_tet12" localSheetId="6" hidden="1">{"assumptions",#N/A,FALSE,"Scenario 1";"valuation",#N/A,FALSE,"Scenario 1"}</definedName>
    <definedName name="_tet12" localSheetId="4" hidden="1">{"assumptions",#N/A,FALSE,"Scenario 1";"valuation",#N/A,FALSE,"Scenario 1"}</definedName>
    <definedName name="_tet12" localSheetId="9" hidden="1">{"assumptions",#N/A,FALSE,"Scenario 1";"valuation",#N/A,FALSE,"Scenario 1"}</definedName>
    <definedName name="_tet12" localSheetId="8" hidden="1">{"assumptions",#N/A,FALSE,"Scenario 1";"valuation",#N/A,FALSE,"Scenario 1"}</definedName>
    <definedName name="_tet12" localSheetId="10" hidden="1">{"assumptions",#N/A,FALSE,"Scenario 1";"valuation",#N/A,FALSE,"Scenario 1"}</definedName>
    <definedName name="_tet12" hidden="1">{"assumptions",#N/A,FALSE,"Scenario 1";"valuation",#N/A,FALSE,"Scenario 1"}</definedName>
    <definedName name="_tet5" localSheetId="6" hidden="1">{"assumptions",#N/A,FALSE,"Scenario 1";"valuation",#N/A,FALSE,"Scenario 1"}</definedName>
    <definedName name="_tet5" localSheetId="4" hidden="1">{"assumptions",#N/A,FALSE,"Scenario 1";"valuation",#N/A,FALSE,"Scenario 1"}</definedName>
    <definedName name="_tet5" localSheetId="9" hidden="1">{"assumptions",#N/A,FALSE,"Scenario 1";"valuation",#N/A,FALSE,"Scenario 1"}</definedName>
    <definedName name="_tet5" localSheetId="8" hidden="1">{"assumptions",#N/A,FALSE,"Scenario 1";"valuation",#N/A,FALSE,"Scenario 1"}</definedName>
    <definedName name="_tet5" localSheetId="10" hidden="1">{"assumptions",#N/A,FALSE,"Scenario 1";"valuation",#N/A,FALSE,"Scenario 1"}</definedName>
    <definedName name="_tet5" hidden="1">{"assumptions",#N/A,FALSE,"Scenario 1";"valuation",#N/A,FALSE,"Scenario 1"}</definedName>
    <definedName name="a" localSheetId="6" hidden="1">{"LBO Summary",#N/A,FALSE,"Summary"}</definedName>
    <definedName name="a" localSheetId="4" hidden="1">{"LBO Summary",#N/A,FALSE,"Summary"}</definedName>
    <definedName name="a" localSheetId="9" hidden="1">{"LBO Summary",#N/A,FALSE,"Summary"}</definedName>
    <definedName name="a" localSheetId="8" hidden="1">{"LBO Summary",#N/A,FALSE,"Summary"}</definedName>
    <definedName name="a" localSheetId="10" hidden="1">{"LBO Summary",#N/A,FALSE,"Summary"}</definedName>
    <definedName name="a" hidden="1">{"LBO Summary",#N/A,FALSE,"Summary"}</definedName>
    <definedName name="Alignment" hidden="1">"a1"</definedName>
    <definedName name="AS2DocOpenMode" hidden="1">"AS2DocumentEdit"</definedName>
    <definedName name="ClientMatter" hidden="1">"b1"</definedName>
    <definedName name="DA">1</definedName>
    <definedName name="Date" hidden="1">"b1"</definedName>
    <definedName name="DEC00" localSheetId="6" hidden="1">{#N/A,#N/A,FALSE,"ARREC"}</definedName>
    <definedName name="DEC00" localSheetId="4" hidden="1">{#N/A,#N/A,FALSE,"ARREC"}</definedName>
    <definedName name="DEC00" localSheetId="9" hidden="1">{#N/A,#N/A,FALSE,"ARREC"}</definedName>
    <definedName name="DEC00" localSheetId="8" hidden="1">{#N/A,#N/A,FALSE,"ARREC"}</definedName>
    <definedName name="DEC00" localSheetId="10" hidden="1">{#N/A,#N/A,FALSE,"ARREC"}</definedName>
    <definedName name="DEC00" hidden="1">{#N/A,#N/A,FALSE,"ARREC"}</definedName>
    <definedName name="DocumentName" hidden="1">"b1"</definedName>
    <definedName name="DocumentNum" hidden="1">"a1"</definedName>
    <definedName name="FEB00" localSheetId="6" hidden="1">{#N/A,#N/A,FALSE,"ARREC"}</definedName>
    <definedName name="FEB00" localSheetId="4" hidden="1">{#N/A,#N/A,FALSE,"ARREC"}</definedName>
    <definedName name="FEB00" localSheetId="9" hidden="1">{#N/A,#N/A,FALSE,"ARREC"}</definedName>
    <definedName name="FEB00" localSheetId="8" hidden="1">{#N/A,#N/A,FALSE,"ARREC"}</definedName>
    <definedName name="FEB00" localSheetId="10" hidden="1">{#N/A,#N/A,FALSE,"ARREC"}</definedName>
    <definedName name="FEB00" hidden="1">{#N/A,#N/A,FALSE,"ARREC"}</definedName>
    <definedName name="GP" localSheetId="6">#REF!</definedName>
    <definedName name="GP" localSheetId="4">#REF!</definedName>
    <definedName name="GP" localSheetId="9">#REF!</definedName>
    <definedName name="GP" localSheetId="8">#REF!</definedName>
    <definedName name="GP" localSheetId="10">#REF!</definedName>
    <definedName name="GP">#REF!</definedName>
    <definedName name="Library" hidden="1">"a1"</definedName>
    <definedName name="MAY" localSheetId="6" hidden="1">{#N/A,#N/A,FALSE,"EMPPAY"}</definedName>
    <definedName name="MAY" localSheetId="4" hidden="1">{#N/A,#N/A,FALSE,"EMPPAY"}</definedName>
    <definedName name="MAY" localSheetId="9" hidden="1">{#N/A,#N/A,FALSE,"EMPPAY"}</definedName>
    <definedName name="MAY" localSheetId="8" hidden="1">{#N/A,#N/A,FALSE,"EMPPAY"}</definedName>
    <definedName name="MAY" localSheetId="10" hidden="1">{#N/A,#N/A,FALSE,"EMPPAY"}</definedName>
    <definedName name="MAY" hidden="1">{#N/A,#N/A,FALSE,"EMPPAY"}</definedName>
    <definedName name="NA">0</definedName>
    <definedName name="test" localSheetId="6" hidden="1">{"LBO Summary",#N/A,FALSE,"Summary"}</definedName>
    <definedName name="test" localSheetId="4" hidden="1">{"LBO Summary",#N/A,FALSE,"Summary"}</definedName>
    <definedName name="test" localSheetId="9" hidden="1">{"LBO Summary",#N/A,FALSE,"Summary"}</definedName>
    <definedName name="test" localSheetId="8" hidden="1">{"LBO Summary",#N/A,FALSE,"Summary"}</definedName>
    <definedName name="test" localSheetId="10" hidden="1">{"LBO Summary",#N/A,FALSE,"Summary"}</definedName>
    <definedName name="test" hidden="1">{"LBO Summary",#N/A,FALSE,"Summary"}</definedName>
    <definedName name="test1" localSheetId="6" hidden="1">{"LBO Summary",#N/A,FALSE,"Summary";"Income Statement",#N/A,FALSE,"Model";"Cash Flow",#N/A,FALSE,"Model";"Balance Sheet",#N/A,FALSE,"Model";"Working Capital",#N/A,FALSE,"Model";"Pro Forma Balance Sheets",#N/A,FALSE,"PFBS";"Debt Balances",#N/A,FALSE,"Model";"Fee Schedules",#N/A,FALSE,"Model"}</definedName>
    <definedName name="test1" localSheetId="4" hidden="1">{"LBO Summary",#N/A,FALSE,"Summary";"Income Statement",#N/A,FALSE,"Model";"Cash Flow",#N/A,FALSE,"Model";"Balance Sheet",#N/A,FALSE,"Model";"Working Capital",#N/A,FALSE,"Model";"Pro Forma Balance Sheets",#N/A,FALSE,"PFBS";"Debt Balances",#N/A,FALSE,"Model";"Fee Schedules",#N/A,FALSE,"Model"}</definedName>
    <definedName name="test1" localSheetId="9" hidden="1">{"LBO Summary",#N/A,FALSE,"Summary";"Income Statement",#N/A,FALSE,"Model";"Cash Flow",#N/A,FALSE,"Model";"Balance Sheet",#N/A,FALSE,"Model";"Working Capital",#N/A,FALSE,"Model";"Pro Forma Balance Sheets",#N/A,FALSE,"PFBS";"Debt Balances",#N/A,FALSE,"Model";"Fee Schedules",#N/A,FALSE,"Model"}</definedName>
    <definedName name="test1" localSheetId="8" hidden="1">{"LBO Summary",#N/A,FALSE,"Summary";"Income Statement",#N/A,FALSE,"Model";"Cash Flow",#N/A,FALSE,"Model";"Balance Sheet",#N/A,FALSE,"Model";"Working Capital",#N/A,FALSE,"Model";"Pro Forma Balance Sheets",#N/A,FALSE,"PFBS";"Debt Balances",#N/A,FALSE,"Model";"Fee Schedules",#N/A,FALSE,"Model"}</definedName>
    <definedName name="test1" localSheetId="10"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6" hidden="1">{"LBO Summary",#N/A,FALSE,"Summary";"Income Statement",#N/A,FALSE,"Model";"Cash Flow",#N/A,FALSE,"Model";"Balance Sheet",#N/A,FALSE,"Model";"Working Capital",#N/A,FALSE,"Model";"Pro Forma Balance Sheets",#N/A,FALSE,"PFBS";"Debt Balances",#N/A,FALSE,"Model";"Fee Schedules",#N/A,FALSE,"Model"}</definedName>
    <definedName name="test10" localSheetId="4" hidden="1">{"LBO Summary",#N/A,FALSE,"Summary";"Income Statement",#N/A,FALSE,"Model";"Cash Flow",#N/A,FALSE,"Model";"Balance Sheet",#N/A,FALSE,"Model";"Working Capital",#N/A,FALSE,"Model";"Pro Forma Balance Sheets",#N/A,FALSE,"PFBS";"Debt Balances",#N/A,FALSE,"Model";"Fee Schedules",#N/A,FALSE,"Model"}</definedName>
    <definedName name="test10" localSheetId="9" hidden="1">{"LBO Summary",#N/A,FALSE,"Summary";"Income Statement",#N/A,FALSE,"Model";"Cash Flow",#N/A,FALSE,"Model";"Balance Sheet",#N/A,FALSE,"Model";"Working Capital",#N/A,FALSE,"Model";"Pro Forma Balance Sheets",#N/A,FALSE,"PFBS";"Debt Balances",#N/A,FALSE,"Model";"Fee Schedules",#N/A,FALSE,"Model"}</definedName>
    <definedName name="test10" localSheetId="8" hidden="1">{"LBO Summary",#N/A,FALSE,"Summary";"Income Statement",#N/A,FALSE,"Model";"Cash Flow",#N/A,FALSE,"Model";"Balance Sheet",#N/A,FALSE,"Model";"Working Capital",#N/A,FALSE,"Model";"Pro Forma Balance Sheets",#N/A,FALSE,"PFBS";"Debt Balances",#N/A,FALSE,"Model";"Fee Schedules",#N/A,FALSE,"Model"}</definedName>
    <definedName name="test10" localSheetId="10"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6" hidden="1">{"LBO Summary",#N/A,FALSE,"Summary"}</definedName>
    <definedName name="test11" localSheetId="4" hidden="1">{"LBO Summary",#N/A,FALSE,"Summary"}</definedName>
    <definedName name="test11" localSheetId="9" hidden="1">{"LBO Summary",#N/A,FALSE,"Summary"}</definedName>
    <definedName name="test11" localSheetId="8" hidden="1">{"LBO Summary",#N/A,FALSE,"Summary"}</definedName>
    <definedName name="test11" localSheetId="10" hidden="1">{"LBO Summary",#N/A,FALSE,"Summary"}</definedName>
    <definedName name="test11" hidden="1">{"LBO Summary",#N/A,FALSE,"Summary"}</definedName>
    <definedName name="test12" localSheetId="6" hidden="1">{"assumptions",#N/A,FALSE,"Scenario 1";"valuation",#N/A,FALSE,"Scenario 1"}</definedName>
    <definedName name="test12" localSheetId="4" hidden="1">{"assumptions",#N/A,FALSE,"Scenario 1";"valuation",#N/A,FALSE,"Scenario 1"}</definedName>
    <definedName name="test12" localSheetId="9" hidden="1">{"assumptions",#N/A,FALSE,"Scenario 1";"valuation",#N/A,FALSE,"Scenario 1"}</definedName>
    <definedName name="test12" localSheetId="8" hidden="1">{"assumptions",#N/A,FALSE,"Scenario 1";"valuation",#N/A,FALSE,"Scenario 1"}</definedName>
    <definedName name="test12" localSheetId="10" hidden="1">{"assumptions",#N/A,FALSE,"Scenario 1";"valuation",#N/A,FALSE,"Scenario 1"}</definedName>
    <definedName name="test12" hidden="1">{"assumptions",#N/A,FALSE,"Scenario 1";"valuation",#N/A,FALSE,"Scenario 1"}</definedName>
    <definedName name="test13" localSheetId="6" hidden="1">{"LBO Summary",#N/A,FALSE,"Summary"}</definedName>
    <definedName name="test13" localSheetId="4" hidden="1">{"LBO Summary",#N/A,FALSE,"Summary"}</definedName>
    <definedName name="test13" localSheetId="9" hidden="1">{"LBO Summary",#N/A,FALSE,"Summary"}</definedName>
    <definedName name="test13" localSheetId="8" hidden="1">{"LBO Summary",#N/A,FALSE,"Summary"}</definedName>
    <definedName name="test13" localSheetId="10" hidden="1">{"LBO Summary",#N/A,FALSE,"Summary"}</definedName>
    <definedName name="test13" hidden="1">{"LBO Summary",#N/A,FALSE,"Summary"}</definedName>
    <definedName name="test14" localSheetId="6" hidden="1">{"LBO Summary",#N/A,FALSE,"Summary";"Income Statement",#N/A,FALSE,"Model";"Cash Flow",#N/A,FALSE,"Model";"Balance Sheet",#N/A,FALSE,"Model";"Working Capital",#N/A,FALSE,"Model";"Pro Forma Balance Sheets",#N/A,FALSE,"PFBS";"Debt Balances",#N/A,FALSE,"Model";"Fee Schedules",#N/A,FALSE,"Model"}</definedName>
    <definedName name="test14" localSheetId="4" hidden="1">{"LBO Summary",#N/A,FALSE,"Summary";"Income Statement",#N/A,FALSE,"Model";"Cash Flow",#N/A,FALSE,"Model";"Balance Sheet",#N/A,FALSE,"Model";"Working Capital",#N/A,FALSE,"Model";"Pro Forma Balance Sheets",#N/A,FALSE,"PFBS";"Debt Balances",#N/A,FALSE,"Model";"Fee Schedules",#N/A,FALSE,"Model"}</definedName>
    <definedName name="test14" localSheetId="9" hidden="1">{"LBO Summary",#N/A,FALSE,"Summary";"Income Statement",#N/A,FALSE,"Model";"Cash Flow",#N/A,FALSE,"Model";"Balance Sheet",#N/A,FALSE,"Model";"Working Capital",#N/A,FALSE,"Model";"Pro Forma Balance Sheets",#N/A,FALSE,"PFBS";"Debt Balances",#N/A,FALSE,"Model";"Fee Schedules",#N/A,FALSE,"Model"}</definedName>
    <definedName name="test14" localSheetId="8" hidden="1">{"LBO Summary",#N/A,FALSE,"Summary";"Income Statement",#N/A,FALSE,"Model";"Cash Flow",#N/A,FALSE,"Model";"Balance Sheet",#N/A,FALSE,"Model";"Working Capital",#N/A,FALSE,"Model";"Pro Forma Balance Sheets",#N/A,FALSE,"PFBS";"Debt Balances",#N/A,FALSE,"Model";"Fee Schedules",#N/A,FALSE,"Model"}</definedName>
    <definedName name="test14" localSheetId="10"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6" hidden="1">{"LBO Summary",#N/A,FALSE,"Summary";"Income Statement",#N/A,FALSE,"Model";"Cash Flow",#N/A,FALSE,"Model";"Balance Sheet",#N/A,FALSE,"Model";"Working Capital",#N/A,FALSE,"Model";"Pro Forma Balance Sheets",#N/A,FALSE,"PFBS";"Debt Balances",#N/A,FALSE,"Model";"Fee Schedules",#N/A,FALSE,"Model"}</definedName>
    <definedName name="test15" localSheetId="4" hidden="1">{"LBO Summary",#N/A,FALSE,"Summary";"Income Statement",#N/A,FALSE,"Model";"Cash Flow",#N/A,FALSE,"Model";"Balance Sheet",#N/A,FALSE,"Model";"Working Capital",#N/A,FALSE,"Model";"Pro Forma Balance Sheets",#N/A,FALSE,"PFBS";"Debt Balances",#N/A,FALSE,"Model";"Fee Schedules",#N/A,FALSE,"Model"}</definedName>
    <definedName name="test15" localSheetId="9" hidden="1">{"LBO Summary",#N/A,FALSE,"Summary";"Income Statement",#N/A,FALSE,"Model";"Cash Flow",#N/A,FALSE,"Model";"Balance Sheet",#N/A,FALSE,"Model";"Working Capital",#N/A,FALSE,"Model";"Pro Forma Balance Sheets",#N/A,FALSE,"PFBS";"Debt Balances",#N/A,FALSE,"Model";"Fee Schedules",#N/A,FALSE,"Model"}</definedName>
    <definedName name="test15" localSheetId="8" hidden="1">{"LBO Summary",#N/A,FALSE,"Summary";"Income Statement",#N/A,FALSE,"Model";"Cash Flow",#N/A,FALSE,"Model";"Balance Sheet",#N/A,FALSE,"Model";"Working Capital",#N/A,FALSE,"Model";"Pro Forma Balance Sheets",#N/A,FALSE,"PFBS";"Debt Balances",#N/A,FALSE,"Model";"Fee Schedules",#N/A,FALSE,"Model"}</definedName>
    <definedName name="test15" localSheetId="10"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6" hidden="1">{"LBO Summary",#N/A,FALSE,"Summary";"Income Statement",#N/A,FALSE,"Model";"Cash Flow",#N/A,FALSE,"Model";"Balance Sheet",#N/A,FALSE,"Model";"Working Capital",#N/A,FALSE,"Model";"Pro Forma Balance Sheets",#N/A,FALSE,"PFBS";"Debt Balances",#N/A,FALSE,"Model";"Fee Schedules",#N/A,FALSE,"Model"}</definedName>
    <definedName name="test16" localSheetId="4" hidden="1">{"LBO Summary",#N/A,FALSE,"Summary";"Income Statement",#N/A,FALSE,"Model";"Cash Flow",#N/A,FALSE,"Model";"Balance Sheet",#N/A,FALSE,"Model";"Working Capital",#N/A,FALSE,"Model";"Pro Forma Balance Sheets",#N/A,FALSE,"PFBS";"Debt Balances",#N/A,FALSE,"Model";"Fee Schedules",#N/A,FALSE,"Model"}</definedName>
    <definedName name="test16" localSheetId="9" hidden="1">{"LBO Summary",#N/A,FALSE,"Summary";"Income Statement",#N/A,FALSE,"Model";"Cash Flow",#N/A,FALSE,"Model";"Balance Sheet",#N/A,FALSE,"Model";"Working Capital",#N/A,FALSE,"Model";"Pro Forma Balance Sheets",#N/A,FALSE,"PFBS";"Debt Balances",#N/A,FALSE,"Model";"Fee Schedules",#N/A,FALSE,"Model"}</definedName>
    <definedName name="test16" localSheetId="8" hidden="1">{"LBO Summary",#N/A,FALSE,"Summary";"Income Statement",#N/A,FALSE,"Model";"Cash Flow",#N/A,FALSE,"Model";"Balance Sheet",#N/A,FALSE,"Model";"Working Capital",#N/A,FALSE,"Model";"Pro Forma Balance Sheets",#N/A,FALSE,"PFBS";"Debt Balances",#N/A,FALSE,"Model";"Fee Schedules",#N/A,FALSE,"Model"}</definedName>
    <definedName name="test16" localSheetId="10"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6" hidden="1">{"LBO Summary",#N/A,FALSE,"Summary"}</definedName>
    <definedName name="test2" localSheetId="4" hidden="1">{"LBO Summary",#N/A,FALSE,"Summary"}</definedName>
    <definedName name="test2" localSheetId="9" hidden="1">{"LBO Summary",#N/A,FALSE,"Summary"}</definedName>
    <definedName name="test2" localSheetId="8" hidden="1">{"LBO Summary",#N/A,FALSE,"Summary"}</definedName>
    <definedName name="test2" localSheetId="10" hidden="1">{"LBO Summary",#N/A,FALSE,"Summary"}</definedName>
    <definedName name="test2" hidden="1">{"LBO Summary",#N/A,FALSE,"Summary"}</definedName>
    <definedName name="test4" localSheetId="6" hidden="1">{"assumptions",#N/A,FALSE,"Scenario 1";"valuation",#N/A,FALSE,"Scenario 1"}</definedName>
    <definedName name="test4" localSheetId="4" hidden="1">{"assumptions",#N/A,FALSE,"Scenario 1";"valuation",#N/A,FALSE,"Scenario 1"}</definedName>
    <definedName name="test4" localSheetId="9" hidden="1">{"assumptions",#N/A,FALSE,"Scenario 1";"valuation",#N/A,FALSE,"Scenario 1"}</definedName>
    <definedName name="test4" localSheetId="8" hidden="1">{"assumptions",#N/A,FALSE,"Scenario 1";"valuation",#N/A,FALSE,"Scenario 1"}</definedName>
    <definedName name="test4" localSheetId="10" hidden="1">{"assumptions",#N/A,FALSE,"Scenario 1";"valuation",#N/A,FALSE,"Scenario 1"}</definedName>
    <definedName name="test4" hidden="1">{"assumptions",#N/A,FALSE,"Scenario 1";"valuation",#N/A,FALSE,"Scenario 1"}</definedName>
    <definedName name="test6" localSheetId="6" hidden="1">{"LBO Summary",#N/A,FALSE,"Summary"}</definedName>
    <definedName name="test6" localSheetId="4" hidden="1">{"LBO Summary",#N/A,FALSE,"Summary"}</definedName>
    <definedName name="test6" localSheetId="9" hidden="1">{"LBO Summary",#N/A,FALSE,"Summary"}</definedName>
    <definedName name="test6" localSheetId="8" hidden="1">{"LBO Summary",#N/A,FALSE,"Summary"}</definedName>
    <definedName name="test6" localSheetId="10" hidden="1">{"LBO Summary",#N/A,FALSE,"Summary"}</definedName>
    <definedName name="test6" hidden="1">{"LBO Summary",#N/A,FALSE,"Summary"}</definedName>
    <definedName name="TextRefCopyRangeCount" hidden="1">1</definedName>
    <definedName name="Time" hidden="1">"b1"</definedName>
    <definedName name="Typist" hidden="1">"b1"</definedName>
    <definedName name="Value" localSheetId="6" hidden="1">{"assumptions",#N/A,FALSE,"Scenario 1";"valuation",#N/A,FALSE,"Scenario 1"}</definedName>
    <definedName name="Value" localSheetId="4" hidden="1">{"assumptions",#N/A,FALSE,"Scenario 1";"valuation",#N/A,FALSE,"Scenario 1"}</definedName>
    <definedName name="Value" localSheetId="9" hidden="1">{"assumptions",#N/A,FALSE,"Scenario 1";"valuation",#N/A,FALSE,"Scenario 1"}</definedName>
    <definedName name="Value" localSheetId="8" hidden="1">{"assumptions",#N/A,FALSE,"Scenario 1";"valuation",#N/A,FALSE,"Scenario 1"}</definedName>
    <definedName name="Value" localSheetId="10" hidden="1">{"assumptions",#N/A,FALSE,"Scenario 1";"valuation",#N/A,FALSE,"Scenario 1"}</definedName>
    <definedName name="Value" hidden="1">{"assumptions",#N/A,FALSE,"Scenario 1";"valuation",#N/A,FALSE,"Scenario 1"}</definedName>
    <definedName name="Version" hidden="1">"a1"</definedName>
    <definedName name="wrn.ARREC." localSheetId="6" hidden="1">{#N/A,#N/A,FALSE,"ARREC"}</definedName>
    <definedName name="wrn.ARREC." localSheetId="4" hidden="1">{#N/A,#N/A,FALSE,"ARREC"}</definedName>
    <definedName name="wrn.ARREC." localSheetId="9" hidden="1">{#N/A,#N/A,FALSE,"ARREC"}</definedName>
    <definedName name="wrn.ARREC." localSheetId="8" hidden="1">{#N/A,#N/A,FALSE,"ARREC"}</definedName>
    <definedName name="wrn.ARREC." localSheetId="10" hidden="1">{#N/A,#N/A,FALSE,"ARREC"}</definedName>
    <definedName name="wrn.ARREC." hidden="1">{#N/A,#N/A,FALSE,"ARREC"}</definedName>
    <definedName name="wrn.CP._.Demand." localSheetId="6" hidden="1">{"Retail CP pg1",#N/A,FALSE,"FACTOR3";"Retail CP pg2",#N/A,FALSE,"FACTOR3";"Retail CP pg3",#N/A,FALSE,"FACTOR3"}</definedName>
    <definedName name="wrn.CP._.Demand." localSheetId="4" hidden="1">{"Retail CP pg1",#N/A,FALSE,"FACTOR3";"Retail CP pg2",#N/A,FALSE,"FACTOR3";"Retail CP pg3",#N/A,FALSE,"FACTOR3"}</definedName>
    <definedName name="wrn.CP._.Demand." localSheetId="9" hidden="1">{"Retail CP pg1",#N/A,FALSE,"FACTOR3";"Retail CP pg2",#N/A,FALSE,"FACTOR3";"Retail CP pg3",#N/A,FALSE,"FACTOR3"}</definedName>
    <definedName name="wrn.CP._.Demand." localSheetId="8" hidden="1">{"Retail CP pg1",#N/A,FALSE,"FACTOR3";"Retail CP pg2",#N/A,FALSE,"FACTOR3";"Retail CP pg3",#N/A,FALSE,"FACTOR3"}</definedName>
    <definedName name="wrn.CP._.Demand." localSheetId="10" hidden="1">{"Retail CP pg1",#N/A,FALSE,"FACTOR3";"Retail CP pg2",#N/A,FALSE,"FACTOR3";"Retail CP pg3",#N/A,FALSE,"FACTOR3"}</definedName>
    <definedName name="wrn.CP._.Demand." hidden="1">{"Retail CP pg1",#N/A,FALSE,"FACTOR3";"Retail CP pg2",#N/A,FALSE,"FACTOR3";"Retail CP pg3",#N/A,FALSE,"FACTOR3"}</definedName>
    <definedName name="wrn.CP._.Demand2." localSheetId="6" hidden="1">{"Retail CP pg1",#N/A,FALSE,"FACTOR3";"Retail CP pg2",#N/A,FALSE,"FACTOR3";"Retail CP pg3",#N/A,FALSE,"FACTOR3"}</definedName>
    <definedName name="wrn.CP._.Demand2." localSheetId="4" hidden="1">{"Retail CP pg1",#N/A,FALSE,"FACTOR3";"Retail CP pg2",#N/A,FALSE,"FACTOR3";"Retail CP pg3",#N/A,FALSE,"FACTOR3"}</definedName>
    <definedName name="wrn.CP._.Demand2." localSheetId="9" hidden="1">{"Retail CP pg1",#N/A,FALSE,"FACTOR3";"Retail CP pg2",#N/A,FALSE,"FACTOR3";"Retail CP pg3",#N/A,FALSE,"FACTOR3"}</definedName>
    <definedName name="wrn.CP._.Demand2." localSheetId="8" hidden="1">{"Retail CP pg1",#N/A,FALSE,"FACTOR3";"Retail CP pg2",#N/A,FALSE,"FACTOR3";"Retail CP pg3",#N/A,FALSE,"FACTOR3"}</definedName>
    <definedName name="wrn.CP._.Demand2." localSheetId="10" hidden="1">{"Retail CP pg1",#N/A,FALSE,"FACTOR3";"Retail CP pg2",#N/A,FALSE,"FACTOR3";"Retail CP pg3",#N/A,FALSE,"FACTOR3"}</definedName>
    <definedName name="wrn.CP._.Demand2." hidden="1">{"Retail CP pg1",#N/A,FALSE,"FACTOR3";"Retail CP pg2",#N/A,FALSE,"FACTOR3";"Retail CP pg3",#N/A,FALSE,"FACTOR3"}</definedName>
    <definedName name="wrn.EMPPAY." localSheetId="6" hidden="1">{#N/A,#N/A,FALSE,"EMPPAY"}</definedName>
    <definedName name="wrn.EMPPAY." localSheetId="4" hidden="1">{#N/A,#N/A,FALSE,"EMPPAY"}</definedName>
    <definedName name="wrn.EMPPAY." localSheetId="9" hidden="1">{#N/A,#N/A,FALSE,"EMPPAY"}</definedName>
    <definedName name="wrn.EMPPAY." localSheetId="8" hidden="1">{#N/A,#N/A,FALSE,"EMPPAY"}</definedName>
    <definedName name="wrn.EMPPAY." localSheetId="10" hidden="1">{#N/A,#N/A,FALSE,"EMPPAY"}</definedName>
    <definedName name="wrn.EMPPAY." hidden="1">{#N/A,#N/A,FALSE,"EMPPAY"}</definedName>
    <definedName name="wrn.IPO._.Valuation." localSheetId="6" hidden="1">{"assumptions",#N/A,FALSE,"Scenario 1";"valuation",#N/A,FALSE,"Scenario 1"}</definedName>
    <definedName name="wrn.IPO._.Valuation." localSheetId="4" hidden="1">{"assumptions",#N/A,FALSE,"Scenario 1";"valuation",#N/A,FALSE,"Scenario 1"}</definedName>
    <definedName name="wrn.IPO._.Valuation." localSheetId="9" hidden="1">{"assumptions",#N/A,FALSE,"Scenario 1";"valuation",#N/A,FALSE,"Scenario 1"}</definedName>
    <definedName name="wrn.IPO._.Valuation." localSheetId="8" hidden="1">{"assumptions",#N/A,FALSE,"Scenario 1";"valuation",#N/A,FALSE,"Scenario 1"}</definedName>
    <definedName name="wrn.IPO._.Valuation." localSheetId="10" hidden="1">{"assumptions",#N/A,FALSE,"Scenario 1";"valuation",#N/A,FALSE,"Scenario 1"}</definedName>
    <definedName name="wrn.IPO._.Valuation." hidden="1">{"assumptions",#N/A,FALSE,"Scenario 1";"valuation",#N/A,FALSE,"Scenario 1"}</definedName>
    <definedName name="wrn.LBO._.Summary." localSheetId="6" hidden="1">{"LBO Summary",#N/A,FALSE,"Summary"}</definedName>
    <definedName name="wrn.LBO._.Summary." localSheetId="4" hidden="1">{"LBO Summary",#N/A,FALSE,"Summary"}</definedName>
    <definedName name="wrn.LBO._.Summary." localSheetId="9" hidden="1">{"LBO Summary",#N/A,FALSE,"Summary"}</definedName>
    <definedName name="wrn.LBO._.Summary." localSheetId="8" hidden="1">{"LBO Summary",#N/A,FALSE,"Summary"}</definedName>
    <definedName name="wrn.LBO._.Summary." localSheetId="10" hidden="1">{"LBO Summary",#N/A,FALSE,"Summary"}</definedName>
    <definedName name="wrn.LBO._.Summary." hidden="1">{"LBO Summary",#N/A,FALSE,"Summary"}</definedName>
    <definedName name="wrn.Print._.All._.Pages." localSheetId="6" hidden="1">{"LBO Summary",#N/A,FALSE,"Summary";"Income Statement",#N/A,FALSE,"Model";"Cash Flow",#N/A,FALSE,"Model";"Balance Sheet",#N/A,FALSE,"Model";"Working Capital",#N/A,FALSE,"Model";"Pro Forma Balance Sheets",#N/A,FALSE,"PFBS";"Debt Balances",#N/A,FALSE,"Model";"Fee Schedules",#N/A,FALSE,"Model"}</definedName>
    <definedName name="wrn.Print._.All._.Pages." localSheetId="4" hidden="1">{"LBO Summary",#N/A,FALSE,"Summary";"Income Statement",#N/A,FALSE,"Model";"Cash Flow",#N/A,FALSE,"Model";"Balance Sheet",#N/A,FALSE,"Model";"Working Capital",#N/A,FALSE,"Model";"Pro Forma Balance Sheets",#N/A,FALSE,"PFBS";"Debt Balances",#N/A,FALSE,"Model";"Fee Schedules",#N/A,FALSE,"Model"}</definedName>
    <definedName name="wrn.Print._.All._.Pages." localSheetId="9" hidden="1">{"LBO Summary",#N/A,FALSE,"Summary";"Income Statement",#N/A,FALSE,"Model";"Cash Flow",#N/A,FALSE,"Model";"Balance Sheet",#N/A,FALSE,"Model";"Working Capital",#N/A,FALSE,"Model";"Pro Forma Balance Sheets",#N/A,FALSE,"PFBS";"Debt Balances",#N/A,FALSE,"Model";"Fee Schedules",#N/A,FALSE,"Model"}</definedName>
    <definedName name="wrn.Print._.All._.Pages." localSheetId="8" hidden="1">{"LBO Summary",#N/A,FALSE,"Summary";"Income Statement",#N/A,FALSE,"Model";"Cash Flow",#N/A,FALSE,"Model";"Balance Sheet",#N/A,FALSE,"Model";"Working Capital",#N/A,FALSE,"Model";"Pro Forma Balance Sheets",#N/A,FALSE,"PFBS";"Debt Balances",#N/A,FALSE,"Model";"Fee Schedules",#N/A,FALSE,"Model"}</definedName>
    <definedName name="wrn.Print._.All._.Pages." localSheetId="10"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xx" localSheetId="6" hidden="1">{#N/A,#N/A,FALSE,"EMPPAY"}</definedName>
    <definedName name="xx" localSheetId="4" hidden="1">{#N/A,#N/A,FALSE,"EMPPAY"}</definedName>
    <definedName name="xx" localSheetId="9" hidden="1">{#N/A,#N/A,FALSE,"EMPPAY"}</definedName>
    <definedName name="xx" localSheetId="8" hidden="1">{#N/A,#N/A,FALSE,"EMPPAY"}</definedName>
    <definedName name="xx" localSheetId="10" hidden="1">{#N/A,#N/A,FALSE,"EMPPAY"}</definedName>
    <definedName name="xx" hidden="1">{#N/A,#N/A,FALSE,"EMPPAY"}</definedName>
  </definedNames>
  <calcPr calcId="191029" iterate="1"/>
  <pivotCaches>
    <pivotCache cacheId="1"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4" i="4" l="1"/>
  <c r="C104" i="4"/>
  <c r="G92" i="4"/>
  <c r="D91" i="4" s="1"/>
  <c r="D92" i="4"/>
  <c r="C92" i="4"/>
  <c r="G91" i="4"/>
  <c r="C91" i="4"/>
  <c r="G90" i="4"/>
  <c r="D89" i="4" s="1"/>
  <c r="D90" i="4"/>
  <c r="C90" i="4"/>
  <c r="G89" i="4"/>
  <c r="G88" i="4"/>
  <c r="G52" i="4"/>
  <c r="G50" i="4"/>
  <c r="C89" i="4" s="1"/>
  <c r="G48" i="4"/>
  <c r="G54" i="4" s="1"/>
  <c r="D8" i="4"/>
  <c r="C8" i="4"/>
  <c r="D7" i="4"/>
  <c r="C7" i="4"/>
  <c r="D88" i="4" l="1"/>
  <c r="G94" i="4"/>
  <c r="C88" i="4"/>
  <c r="A9" i="11" l="1"/>
  <c r="A10" i="11" s="1"/>
  <c r="A11" i="11" s="1"/>
  <c r="A12" i="11" s="1"/>
  <c r="A13" i="11" s="1"/>
  <c r="A14" i="11" s="1"/>
  <c r="A15" i="11" s="1"/>
  <c r="A16" i="11" s="1"/>
  <c r="A17" i="11" s="1"/>
  <c r="C8" i="9" l="1"/>
  <c r="AJ67" i="8" l="1"/>
  <c r="AI67" i="8"/>
  <c r="AG67" i="8"/>
  <c r="AE67" i="8"/>
  <c r="AK67" i="8" s="1"/>
  <c r="AD67" i="8"/>
  <c r="AC67" i="8"/>
  <c r="AB67" i="8"/>
  <c r="AA67" i="8"/>
  <c r="Z67" i="8"/>
  <c r="S67" i="8"/>
  <c r="R67" i="8"/>
  <c r="Q67" i="8"/>
  <c r="P67" i="8"/>
  <c r="AH67" i="8" s="1"/>
  <c r="O67" i="8"/>
  <c r="N67" i="8"/>
  <c r="AF67" i="8" s="1"/>
  <c r="AI66" i="8"/>
  <c r="AG66" i="8"/>
  <c r="AE66" i="8"/>
  <c r="AD66" i="8"/>
  <c r="AC66" i="8"/>
  <c r="AB66" i="8"/>
  <c r="AA66" i="8"/>
  <c r="Z66" i="8"/>
  <c r="S66" i="8"/>
  <c r="AK66" i="8" s="1"/>
  <c r="R66" i="8"/>
  <c r="AJ66" i="8" s="1"/>
  <c r="Q66" i="8"/>
  <c r="P66" i="8"/>
  <c r="O66" i="8"/>
  <c r="N66" i="8"/>
  <c r="AF66" i="8" s="1"/>
  <c r="AK65" i="8"/>
  <c r="AE65" i="8"/>
  <c r="AD65" i="8"/>
  <c r="AC65" i="8"/>
  <c r="AB65" i="8"/>
  <c r="AA65" i="8"/>
  <c r="Z65" i="8"/>
  <c r="S65" i="8"/>
  <c r="R65" i="8"/>
  <c r="AJ65" i="8" s="1"/>
  <c r="Q65" i="8"/>
  <c r="P65" i="8"/>
  <c r="O65" i="8"/>
  <c r="AG65" i="8" s="1"/>
  <c r="N65" i="8"/>
  <c r="AF65" i="8" s="1"/>
  <c r="AK64" i="8"/>
  <c r="AE64" i="8"/>
  <c r="AD64" i="8"/>
  <c r="AC64" i="8"/>
  <c r="AB64" i="8"/>
  <c r="AA64" i="8"/>
  <c r="Z64" i="8"/>
  <c r="S64" i="8"/>
  <c r="R64" i="8"/>
  <c r="AJ64" i="8" s="1"/>
  <c r="Q64" i="8"/>
  <c r="AI64" i="8" s="1"/>
  <c r="P64" i="8"/>
  <c r="AH64" i="8" s="1"/>
  <c r="O64" i="8"/>
  <c r="N64" i="8"/>
  <c r="AF64" i="8" s="1"/>
  <c r="AK63" i="8"/>
  <c r="AI63" i="8"/>
  <c r="AH63" i="8"/>
  <c r="AG63" i="8"/>
  <c r="AE63" i="8"/>
  <c r="AD63" i="8"/>
  <c r="AC63" i="8"/>
  <c r="AB63" i="8"/>
  <c r="AA63" i="8"/>
  <c r="Z63" i="8"/>
  <c r="S63" i="8"/>
  <c r="R63" i="8"/>
  <c r="AJ63" i="8" s="1"/>
  <c r="Q63" i="8"/>
  <c r="P63" i="8"/>
  <c r="O63" i="8"/>
  <c r="N63" i="8"/>
  <c r="AF63" i="8" s="1"/>
  <c r="AJ62" i="8"/>
  <c r="AG62" i="8"/>
  <c r="AE62" i="8"/>
  <c r="AK62" i="8" s="1"/>
  <c r="AD62" i="8"/>
  <c r="AC62" i="8"/>
  <c r="AB62" i="8"/>
  <c r="AA62" i="8"/>
  <c r="Z62" i="8"/>
  <c r="S62" i="8"/>
  <c r="R62" i="8"/>
  <c r="Q62" i="8"/>
  <c r="AI62" i="8" s="1"/>
  <c r="P62" i="8"/>
  <c r="AH62" i="8" s="1"/>
  <c r="O62" i="8"/>
  <c r="N62" i="8"/>
  <c r="AF62" i="8" s="1"/>
  <c r="AG61" i="8"/>
  <c r="AE61" i="8"/>
  <c r="AD61" i="8"/>
  <c r="AC61" i="8"/>
  <c r="AB61" i="8"/>
  <c r="AA61" i="8"/>
  <c r="Z61" i="8"/>
  <c r="S61" i="8"/>
  <c r="R61" i="8"/>
  <c r="AJ61" i="8" s="1"/>
  <c r="Q61" i="8"/>
  <c r="P61" i="8"/>
  <c r="AH61" i="8" s="1"/>
  <c r="O61" i="8"/>
  <c r="N61" i="8"/>
  <c r="AF61" i="8" s="1"/>
  <c r="AK60" i="8"/>
  <c r="AE60" i="8"/>
  <c r="AD60" i="8"/>
  <c r="AC60" i="8"/>
  <c r="AB60" i="8"/>
  <c r="AA60" i="8"/>
  <c r="Z60" i="8"/>
  <c r="S60" i="8"/>
  <c r="R60" i="8"/>
  <c r="AJ60" i="8" s="1"/>
  <c r="Q60" i="8"/>
  <c r="P60" i="8"/>
  <c r="O60" i="8"/>
  <c r="N60" i="8"/>
  <c r="AK59" i="8"/>
  <c r="AH59" i="8"/>
  <c r="AE59" i="8"/>
  <c r="AD59" i="8"/>
  <c r="AC59" i="8"/>
  <c r="AB59" i="8"/>
  <c r="AA59" i="8"/>
  <c r="Z59" i="8"/>
  <c r="S59" i="8"/>
  <c r="R59" i="8"/>
  <c r="AJ59" i="8" s="1"/>
  <c r="Q59" i="8"/>
  <c r="AI59" i="8" s="1"/>
  <c r="P59" i="8"/>
  <c r="O59" i="8"/>
  <c r="AG59" i="8" s="1"/>
  <c r="N59" i="8"/>
  <c r="AF59" i="8" s="1"/>
  <c r="AK58" i="8"/>
  <c r="AI58" i="8"/>
  <c r="AE58" i="8"/>
  <c r="AD58" i="8"/>
  <c r="AC58" i="8"/>
  <c r="AB58" i="8"/>
  <c r="AA58" i="8"/>
  <c r="Z58" i="8"/>
  <c r="S58" i="8"/>
  <c r="R58" i="8"/>
  <c r="AJ58" i="8" s="1"/>
  <c r="Q58" i="8"/>
  <c r="P58" i="8"/>
  <c r="AH58" i="8" s="1"/>
  <c r="O58" i="8"/>
  <c r="N58" i="8"/>
  <c r="AF58" i="8" s="1"/>
  <c r="AI57" i="8"/>
  <c r="AH57" i="8"/>
  <c r="AE57" i="8"/>
  <c r="AK57" i="8" s="1"/>
  <c r="AD57" i="8"/>
  <c r="AC57" i="8"/>
  <c r="AB57" i="8"/>
  <c r="AA57" i="8"/>
  <c r="Z57" i="8"/>
  <c r="S57" i="8"/>
  <c r="R57" i="8"/>
  <c r="AJ57" i="8" s="1"/>
  <c r="Q57" i="8"/>
  <c r="P57" i="8"/>
  <c r="O57" i="8"/>
  <c r="AG57" i="8" s="1"/>
  <c r="N57" i="8"/>
  <c r="AJ56" i="8"/>
  <c r="AI56" i="8"/>
  <c r="AE56" i="8"/>
  <c r="AD56" i="8"/>
  <c r="AC56" i="8"/>
  <c r="AB56" i="8"/>
  <c r="AA56" i="8"/>
  <c r="Z56" i="8"/>
  <c r="S56" i="8"/>
  <c r="AK56" i="8" s="1"/>
  <c r="R56" i="8"/>
  <c r="Q56" i="8"/>
  <c r="P56" i="8"/>
  <c r="AH56" i="8" s="1"/>
  <c r="O56" i="8"/>
  <c r="AG56" i="8" s="1"/>
  <c r="N56" i="8"/>
  <c r="AF56" i="8" s="1"/>
  <c r="AK55" i="8"/>
  <c r="AJ55" i="8"/>
  <c r="AE55" i="8"/>
  <c r="AD55" i="8"/>
  <c r="AC55" i="8"/>
  <c r="AB55" i="8"/>
  <c r="AA55" i="8"/>
  <c r="AG55" i="8" s="1"/>
  <c r="Z55" i="8"/>
  <c r="S55" i="8"/>
  <c r="R55" i="8"/>
  <c r="Q55" i="8"/>
  <c r="P55" i="8"/>
  <c r="AH55" i="8" s="1"/>
  <c r="O55" i="8"/>
  <c r="N55" i="8"/>
  <c r="AF55" i="8" s="1"/>
  <c r="AE54" i="8"/>
  <c r="AD54" i="8"/>
  <c r="AC54" i="8"/>
  <c r="AI54" i="8" s="1"/>
  <c r="AB54" i="8"/>
  <c r="AA54" i="8"/>
  <c r="Z54" i="8"/>
  <c r="S54" i="8"/>
  <c r="R54" i="8"/>
  <c r="AJ54" i="8" s="1"/>
  <c r="Q54" i="8"/>
  <c r="P54" i="8"/>
  <c r="AH54" i="8" s="1"/>
  <c r="O54" i="8"/>
  <c r="AG54" i="8" s="1"/>
  <c r="N54" i="8"/>
  <c r="AF54" i="8" s="1"/>
  <c r="AE53" i="8"/>
  <c r="AD53" i="8"/>
  <c r="AC53" i="8"/>
  <c r="AB53" i="8"/>
  <c r="AA53" i="8"/>
  <c r="AG53" i="8" s="1"/>
  <c r="Z53" i="8"/>
  <c r="S53" i="8"/>
  <c r="AK53" i="8" s="1"/>
  <c r="R53" i="8"/>
  <c r="AJ53" i="8" s="1"/>
  <c r="Q53" i="8"/>
  <c r="AI53" i="8" s="1"/>
  <c r="P53" i="8"/>
  <c r="O53" i="8"/>
  <c r="N53" i="8"/>
  <c r="AF53" i="8" s="1"/>
  <c r="AE52" i="8"/>
  <c r="AD52" i="8"/>
  <c r="AJ52" i="8" s="1"/>
  <c r="AC52" i="8"/>
  <c r="AB52" i="8"/>
  <c r="AA52" i="8"/>
  <c r="Z52" i="8"/>
  <c r="S52" i="8"/>
  <c r="R52" i="8"/>
  <c r="Q52" i="8"/>
  <c r="AI52" i="8" s="1"/>
  <c r="P52" i="8"/>
  <c r="AH52" i="8" s="1"/>
  <c r="O52" i="8"/>
  <c r="N52" i="8"/>
  <c r="AF52" i="8" s="1"/>
  <c r="AE51" i="8"/>
  <c r="AD51" i="8"/>
  <c r="AC51" i="8"/>
  <c r="AB51" i="8"/>
  <c r="AA51" i="8"/>
  <c r="Z51" i="8"/>
  <c r="S51" i="8"/>
  <c r="R51" i="8"/>
  <c r="AJ51" i="8" s="1"/>
  <c r="Q51" i="8"/>
  <c r="P51" i="8"/>
  <c r="O51" i="8"/>
  <c r="AG51" i="8" s="1"/>
  <c r="N51" i="8"/>
  <c r="AI50" i="8"/>
  <c r="AE50" i="8"/>
  <c r="AD50" i="8"/>
  <c r="AC50" i="8"/>
  <c r="AB50" i="8"/>
  <c r="AA50" i="8"/>
  <c r="Z50" i="8"/>
  <c r="S50" i="8"/>
  <c r="AK50" i="8" s="1"/>
  <c r="R50" i="8"/>
  <c r="AJ50" i="8" s="1"/>
  <c r="Q50" i="8"/>
  <c r="P50" i="8"/>
  <c r="AH50" i="8" s="1"/>
  <c r="O50" i="8"/>
  <c r="N50" i="8"/>
  <c r="AF50" i="8" s="1"/>
  <c r="AI49" i="8"/>
  <c r="AE49" i="8"/>
  <c r="AD49" i="8"/>
  <c r="AC49" i="8"/>
  <c r="AB49" i="8"/>
  <c r="AA49" i="8"/>
  <c r="Z49" i="8"/>
  <c r="S49" i="8"/>
  <c r="AK49" i="8" s="1"/>
  <c r="R49" i="8"/>
  <c r="Q49" i="8"/>
  <c r="P49" i="8"/>
  <c r="AH49" i="8" s="1"/>
  <c r="O49" i="8"/>
  <c r="N49" i="8"/>
  <c r="AF49" i="8" s="1"/>
  <c r="AI48" i="8"/>
  <c r="AE48" i="8"/>
  <c r="AD48" i="8"/>
  <c r="AC48" i="8"/>
  <c r="AB48" i="8"/>
  <c r="AA48" i="8"/>
  <c r="Z48" i="8"/>
  <c r="S48" i="8"/>
  <c r="AK48" i="8" s="1"/>
  <c r="R48" i="8"/>
  <c r="AJ48" i="8" s="1"/>
  <c r="Q48" i="8"/>
  <c r="P48" i="8"/>
  <c r="AH48" i="8" s="1"/>
  <c r="O48" i="8"/>
  <c r="AG48" i="8" s="1"/>
  <c r="N48" i="8"/>
  <c r="AF48" i="8" s="1"/>
  <c r="AJ47" i="8"/>
  <c r="AE47" i="8"/>
  <c r="AD47" i="8"/>
  <c r="AC47" i="8"/>
  <c r="AI47" i="8" s="1"/>
  <c r="AB47" i="8"/>
  <c r="AA47" i="8"/>
  <c r="Z47" i="8"/>
  <c r="S47" i="8"/>
  <c r="AK47" i="8" s="1"/>
  <c r="R47" i="8"/>
  <c r="Q47" i="8"/>
  <c r="P47" i="8"/>
  <c r="O47" i="8"/>
  <c r="N47" i="8"/>
  <c r="AF47" i="8" s="1"/>
  <c r="AJ46" i="8"/>
  <c r="AE46" i="8"/>
  <c r="AD46" i="8"/>
  <c r="AC46" i="8"/>
  <c r="AB46" i="8"/>
  <c r="AA46" i="8"/>
  <c r="Z46" i="8"/>
  <c r="S46" i="8"/>
  <c r="AK46" i="8" s="1"/>
  <c r="R46" i="8"/>
  <c r="Q46" i="8"/>
  <c r="AI46" i="8" s="1"/>
  <c r="P46" i="8"/>
  <c r="AH46" i="8" s="1"/>
  <c r="O46" i="8"/>
  <c r="AG46" i="8" s="1"/>
  <c r="N46" i="8"/>
  <c r="AK45" i="8"/>
  <c r="AH45" i="8"/>
  <c r="AG45" i="8"/>
  <c r="AE45" i="8"/>
  <c r="AD45" i="8"/>
  <c r="AC45" i="8"/>
  <c r="AB45" i="8"/>
  <c r="AA45" i="8"/>
  <c r="Z45" i="8"/>
  <c r="S45" i="8"/>
  <c r="R45" i="8"/>
  <c r="AJ45" i="8" s="1"/>
  <c r="Q45" i="8"/>
  <c r="AI45" i="8" s="1"/>
  <c r="P45" i="8"/>
  <c r="O45" i="8"/>
  <c r="N45" i="8"/>
  <c r="AF45" i="8" s="1"/>
  <c r="AI44" i="8"/>
  <c r="AH44" i="8"/>
  <c r="AG44" i="8"/>
  <c r="AE44" i="8"/>
  <c r="AD44" i="8"/>
  <c r="AC44" i="8"/>
  <c r="AB44" i="8"/>
  <c r="AA44" i="8"/>
  <c r="Z44" i="8"/>
  <c r="S44" i="8"/>
  <c r="AK44" i="8" s="1"/>
  <c r="R44" i="8"/>
  <c r="AJ44" i="8" s="1"/>
  <c r="Q44" i="8"/>
  <c r="P44" i="8"/>
  <c r="O44" i="8"/>
  <c r="N44" i="8"/>
  <c r="AF44" i="8" s="1"/>
  <c r="AI43" i="8"/>
  <c r="AE43" i="8"/>
  <c r="AD43" i="8"/>
  <c r="AB43" i="8"/>
  <c r="AA43" i="8"/>
  <c r="Z43" i="8"/>
  <c r="S43" i="8"/>
  <c r="AK43" i="8" s="1"/>
  <c r="R43" i="8"/>
  <c r="AJ43" i="8" s="1"/>
  <c r="Q43" i="8"/>
  <c r="P43" i="8"/>
  <c r="AH43" i="8" s="1"/>
  <c r="O43" i="8"/>
  <c r="N43" i="8"/>
  <c r="E43" i="8"/>
  <c r="AC43" i="8" s="1"/>
  <c r="AJ42" i="8"/>
  <c r="AI42" i="8"/>
  <c r="AH42" i="8"/>
  <c r="AE42" i="8"/>
  <c r="AD42" i="8"/>
  <c r="AC42" i="8"/>
  <c r="AB42" i="8"/>
  <c r="AA42" i="8"/>
  <c r="Z42" i="8"/>
  <c r="S42" i="8"/>
  <c r="AK42" i="8" s="1"/>
  <c r="R42" i="8"/>
  <c r="Q42" i="8"/>
  <c r="P42" i="8"/>
  <c r="O42" i="8"/>
  <c r="AG42" i="8" s="1"/>
  <c r="N42" i="8"/>
  <c r="E42" i="8"/>
  <c r="AJ41" i="8"/>
  <c r="AE41" i="8"/>
  <c r="AD41" i="8"/>
  <c r="AC41" i="8"/>
  <c r="AI41" i="8" s="1"/>
  <c r="AB41" i="8"/>
  <c r="AA41" i="8"/>
  <c r="Z41" i="8"/>
  <c r="S41" i="8"/>
  <c r="AK41" i="8" s="1"/>
  <c r="R41" i="8"/>
  <c r="Q41" i="8"/>
  <c r="P41" i="8"/>
  <c r="AH41" i="8" s="1"/>
  <c r="O41" i="8"/>
  <c r="AG41" i="8" s="1"/>
  <c r="N41" i="8"/>
  <c r="E41" i="8"/>
  <c r="AE40" i="8"/>
  <c r="AD40" i="8"/>
  <c r="AC40" i="8"/>
  <c r="AB40" i="8"/>
  <c r="AA40" i="8"/>
  <c r="Z40" i="8"/>
  <c r="S40" i="8"/>
  <c r="AK40" i="8" s="1"/>
  <c r="R40" i="8"/>
  <c r="AJ40" i="8" s="1"/>
  <c r="Q40" i="8"/>
  <c r="AI40" i="8" s="1"/>
  <c r="P40" i="8"/>
  <c r="AH40" i="8" s="1"/>
  <c r="O40" i="8"/>
  <c r="N40" i="8"/>
  <c r="AF40" i="8" s="1"/>
  <c r="E40" i="8"/>
  <c r="AE39" i="8"/>
  <c r="AK39" i="8" s="1"/>
  <c r="AD39" i="8"/>
  <c r="AC39" i="8"/>
  <c r="AB39" i="8"/>
  <c r="AA39" i="8"/>
  <c r="Z39" i="8"/>
  <c r="S39" i="8"/>
  <c r="R39" i="8"/>
  <c r="Q39" i="8"/>
  <c r="P39" i="8"/>
  <c r="AH39" i="8" s="1"/>
  <c r="O39" i="8"/>
  <c r="AG39" i="8" s="1"/>
  <c r="N39" i="8"/>
  <c r="AF39" i="8" s="1"/>
  <c r="AE38" i="8"/>
  <c r="AK38" i="8" s="1"/>
  <c r="AD38" i="8"/>
  <c r="AC38" i="8"/>
  <c r="AB38" i="8"/>
  <c r="AA38" i="8"/>
  <c r="Z38" i="8"/>
  <c r="S38" i="8"/>
  <c r="R38" i="8"/>
  <c r="AJ38" i="8" s="1"/>
  <c r="Q38" i="8"/>
  <c r="P38" i="8"/>
  <c r="O38" i="8"/>
  <c r="N38" i="8"/>
  <c r="AF38" i="8" s="1"/>
  <c r="AK37" i="8"/>
  <c r="AE37" i="8"/>
  <c r="AD37" i="8"/>
  <c r="AC37" i="8"/>
  <c r="AB37" i="8"/>
  <c r="AA37" i="8"/>
  <c r="Z37" i="8"/>
  <c r="S37" i="8"/>
  <c r="R37" i="8"/>
  <c r="AJ37" i="8" s="1"/>
  <c r="Q37" i="8"/>
  <c r="AI37" i="8" s="1"/>
  <c r="P37" i="8"/>
  <c r="AH37" i="8" s="1"/>
  <c r="O37" i="8"/>
  <c r="N37" i="8"/>
  <c r="AF37" i="8" s="1"/>
  <c r="AJ36" i="8"/>
  <c r="AE36" i="8"/>
  <c r="AK36" i="8" s="1"/>
  <c r="AD36" i="8"/>
  <c r="AC36" i="8"/>
  <c r="AB36" i="8"/>
  <c r="AA36" i="8"/>
  <c r="Z36" i="8"/>
  <c r="S36" i="8"/>
  <c r="R36" i="8"/>
  <c r="Q36" i="8"/>
  <c r="AI36" i="8" s="1"/>
  <c r="P36" i="8"/>
  <c r="AH36" i="8" s="1"/>
  <c r="O36" i="8"/>
  <c r="AG36" i="8" s="1"/>
  <c r="N36" i="8"/>
  <c r="AF36" i="8" s="1"/>
  <c r="AK35" i="8"/>
  <c r="AE35" i="8"/>
  <c r="AD35" i="8"/>
  <c r="AC35" i="8"/>
  <c r="AB35" i="8"/>
  <c r="AA35" i="8"/>
  <c r="Z35" i="8"/>
  <c r="S35" i="8"/>
  <c r="R35" i="8"/>
  <c r="AJ35" i="8" s="1"/>
  <c r="Q35" i="8"/>
  <c r="P35" i="8"/>
  <c r="O35" i="8"/>
  <c r="N35" i="8"/>
  <c r="AJ34" i="8"/>
  <c r="AE34" i="8"/>
  <c r="AD34" i="8"/>
  <c r="AC34" i="8"/>
  <c r="AB34" i="8"/>
  <c r="AA34" i="8"/>
  <c r="Z34" i="8"/>
  <c r="S34" i="8"/>
  <c r="AK34" i="8" s="1"/>
  <c r="R34" i="8"/>
  <c r="Q34" i="8"/>
  <c r="AI34" i="8" s="1"/>
  <c r="P34" i="8"/>
  <c r="O34" i="8"/>
  <c r="AG34" i="8" s="1"/>
  <c r="N34" i="8"/>
  <c r="AF34" i="8" s="1"/>
  <c r="AD33" i="8"/>
  <c r="AC33" i="8"/>
  <c r="AI33" i="8" s="1"/>
  <c r="AB33" i="8"/>
  <c r="AA33" i="8"/>
  <c r="Z33" i="8"/>
  <c r="S33" i="8"/>
  <c r="R33" i="8"/>
  <c r="AJ33" i="8" s="1"/>
  <c r="Q33" i="8"/>
  <c r="P33" i="8"/>
  <c r="AH33" i="8" s="1"/>
  <c r="O33" i="8"/>
  <c r="AG33" i="8" s="1"/>
  <c r="N33" i="8"/>
  <c r="G33" i="8"/>
  <c r="AE33" i="8" s="1"/>
  <c r="AK33" i="8" s="1"/>
  <c r="AI32" i="8"/>
  <c r="AE32" i="8"/>
  <c r="AD32" i="8"/>
  <c r="AC32" i="8"/>
  <c r="AB32" i="8"/>
  <c r="AA32" i="8"/>
  <c r="Z32" i="8"/>
  <c r="S32" i="8"/>
  <c r="AK32" i="8" s="1"/>
  <c r="R32" i="8"/>
  <c r="AJ32" i="8" s="1"/>
  <c r="Q32" i="8"/>
  <c r="P32" i="8"/>
  <c r="AH32" i="8" s="1"/>
  <c r="O32" i="8"/>
  <c r="N32" i="8"/>
  <c r="AF32" i="8" s="1"/>
  <c r="AK31" i="8"/>
  <c r="AI31" i="8"/>
  <c r="AE31" i="8"/>
  <c r="AD31" i="8"/>
  <c r="AC31" i="8"/>
  <c r="AB31" i="8"/>
  <c r="AA31" i="8"/>
  <c r="Z31" i="8"/>
  <c r="S31" i="8"/>
  <c r="R31" i="8"/>
  <c r="AJ31" i="8" s="1"/>
  <c r="Q31" i="8"/>
  <c r="P31" i="8"/>
  <c r="O31" i="8"/>
  <c r="AG31" i="8" s="1"/>
  <c r="N31" i="8"/>
  <c r="AF31" i="8" s="1"/>
  <c r="AJ30" i="8"/>
  <c r="AH30" i="8"/>
  <c r="AE30" i="8"/>
  <c r="AD30" i="8"/>
  <c r="AC30" i="8"/>
  <c r="AB30" i="8"/>
  <c r="AA30" i="8"/>
  <c r="Z30" i="8"/>
  <c r="S30" i="8"/>
  <c r="AK30" i="8" s="1"/>
  <c r="R30" i="8"/>
  <c r="Q30" i="8"/>
  <c r="AI30" i="8" s="1"/>
  <c r="P30" i="8"/>
  <c r="O30" i="8"/>
  <c r="AG30" i="8" s="1"/>
  <c r="N30" i="8"/>
  <c r="AF30" i="8" s="1"/>
  <c r="AH29" i="8"/>
  <c r="AE29" i="8"/>
  <c r="AD29" i="8"/>
  <c r="AC29" i="8"/>
  <c r="AB29" i="8"/>
  <c r="AA29" i="8"/>
  <c r="Z29" i="8"/>
  <c r="S29" i="8"/>
  <c r="AK29" i="8" s="1"/>
  <c r="R29" i="8"/>
  <c r="AJ29" i="8" s="1"/>
  <c r="Q29" i="8"/>
  <c r="P29" i="8"/>
  <c r="O29" i="8"/>
  <c r="N29" i="8"/>
  <c r="AK28" i="8"/>
  <c r="AJ28" i="8"/>
  <c r="AI28" i="8"/>
  <c r="AE28" i="8"/>
  <c r="AD28" i="8"/>
  <c r="AC28" i="8"/>
  <c r="AB28" i="8"/>
  <c r="AA28" i="8"/>
  <c r="Z28" i="8"/>
  <c r="S28" i="8"/>
  <c r="R28" i="8"/>
  <c r="Q28" i="8"/>
  <c r="P28" i="8"/>
  <c r="AH28" i="8" s="1"/>
  <c r="O28" i="8"/>
  <c r="AG28" i="8" s="1"/>
  <c r="N28" i="8"/>
  <c r="AF28" i="8" s="1"/>
  <c r="E28" i="8"/>
  <c r="AE27" i="8"/>
  <c r="AD27" i="8"/>
  <c r="AC27" i="8"/>
  <c r="AI27" i="8" s="1"/>
  <c r="AB27" i="8"/>
  <c r="AH27" i="8" s="1"/>
  <c r="AA27" i="8"/>
  <c r="Z27" i="8"/>
  <c r="S27" i="8"/>
  <c r="AK27" i="8" s="1"/>
  <c r="R27" i="8"/>
  <c r="AJ27" i="8" s="1"/>
  <c r="Q27" i="8"/>
  <c r="P27" i="8"/>
  <c r="O27" i="8"/>
  <c r="N27" i="8"/>
  <c r="AF27" i="8" s="1"/>
  <c r="AJ26" i="8"/>
  <c r="AI26" i="8"/>
  <c r="AE26" i="8"/>
  <c r="AD26" i="8"/>
  <c r="AC26" i="8"/>
  <c r="AB26" i="8"/>
  <c r="AA26" i="8"/>
  <c r="Z26" i="8"/>
  <c r="S26" i="8"/>
  <c r="AK26" i="8" s="1"/>
  <c r="R26" i="8"/>
  <c r="Q26" i="8"/>
  <c r="P26" i="8"/>
  <c r="AH26" i="8" s="1"/>
  <c r="O26" i="8"/>
  <c r="AG26" i="8" s="1"/>
  <c r="N26" i="8"/>
  <c r="AF26" i="8" s="1"/>
  <c r="AK25" i="8"/>
  <c r="AJ25" i="8"/>
  <c r="AE25" i="8"/>
  <c r="AD25" i="8"/>
  <c r="AC25" i="8"/>
  <c r="AB25" i="8"/>
  <c r="AA25" i="8"/>
  <c r="Z25" i="8"/>
  <c r="S25" i="8"/>
  <c r="R25" i="8"/>
  <c r="Q25" i="8"/>
  <c r="AI25" i="8" s="1"/>
  <c r="P25" i="8"/>
  <c r="AH25" i="8" s="1"/>
  <c r="O25" i="8"/>
  <c r="AG25" i="8" s="1"/>
  <c r="N25" i="8"/>
  <c r="AI24" i="8"/>
  <c r="AE24" i="8"/>
  <c r="AD24" i="8"/>
  <c r="AC24" i="8"/>
  <c r="AB24" i="8"/>
  <c r="AA24" i="8"/>
  <c r="AG24" i="8" s="1"/>
  <c r="Z24" i="8"/>
  <c r="S24" i="8"/>
  <c r="AK24" i="8" s="1"/>
  <c r="R24" i="8"/>
  <c r="AJ24" i="8" s="1"/>
  <c r="Q24" i="8"/>
  <c r="P24" i="8"/>
  <c r="O24" i="8"/>
  <c r="N24" i="8"/>
  <c r="AF24" i="8" s="1"/>
  <c r="AI23" i="8"/>
  <c r="AG23" i="8"/>
  <c r="AE23" i="8"/>
  <c r="AD23" i="8"/>
  <c r="AC23" i="8"/>
  <c r="AB23" i="8"/>
  <c r="AA23" i="8"/>
  <c r="Z23" i="8"/>
  <c r="S23" i="8"/>
  <c r="AK23" i="8" s="1"/>
  <c r="R23" i="8"/>
  <c r="AJ23" i="8" s="1"/>
  <c r="Q23" i="8"/>
  <c r="P23" i="8"/>
  <c r="AH23" i="8" s="1"/>
  <c r="O23" i="8"/>
  <c r="N23" i="8"/>
  <c r="AF23" i="8" s="1"/>
  <c r="AI22" i="8"/>
  <c r="AE22" i="8"/>
  <c r="AD22" i="8"/>
  <c r="AC22" i="8"/>
  <c r="AB22" i="8"/>
  <c r="AA22" i="8"/>
  <c r="AG22" i="8" s="1"/>
  <c r="Z22" i="8"/>
  <c r="S22" i="8"/>
  <c r="AK22" i="8" s="1"/>
  <c r="R22" i="8"/>
  <c r="AJ22" i="8" s="1"/>
  <c r="Q22" i="8"/>
  <c r="P22" i="8"/>
  <c r="AH22" i="8" s="1"/>
  <c r="O22" i="8"/>
  <c r="N22" i="8"/>
  <c r="AK21" i="8"/>
  <c r="AI21" i="8"/>
  <c r="AE21" i="8"/>
  <c r="AD21" i="8"/>
  <c r="AC21" i="8"/>
  <c r="AB21" i="8"/>
  <c r="AA21" i="8"/>
  <c r="AG21" i="8" s="1"/>
  <c r="Z21" i="8"/>
  <c r="S21" i="8"/>
  <c r="R21" i="8"/>
  <c r="AJ21" i="8" s="1"/>
  <c r="Q21" i="8"/>
  <c r="P21" i="8"/>
  <c r="AH21" i="8" s="1"/>
  <c r="O21" i="8"/>
  <c r="N21" i="8"/>
  <c r="AJ20" i="8"/>
  <c r="AI20" i="8"/>
  <c r="AH20" i="8"/>
  <c r="AE20" i="8"/>
  <c r="AK20" i="8" s="1"/>
  <c r="AD20" i="8"/>
  <c r="AC20" i="8"/>
  <c r="AB20" i="8"/>
  <c r="AA20" i="8"/>
  <c r="AG20" i="8" s="1"/>
  <c r="Z20" i="8"/>
  <c r="S20" i="8"/>
  <c r="R20" i="8"/>
  <c r="Q20" i="8"/>
  <c r="P20" i="8"/>
  <c r="O20" i="8"/>
  <c r="N20" i="8"/>
  <c r="AF20" i="8" s="1"/>
  <c r="AJ19" i="8"/>
  <c r="AE19" i="8"/>
  <c r="AK19" i="8" s="1"/>
  <c r="AD19" i="8"/>
  <c r="AC19" i="8"/>
  <c r="AB19" i="8"/>
  <c r="AA19" i="8"/>
  <c r="Z19" i="8"/>
  <c r="S19" i="8"/>
  <c r="R19" i="8"/>
  <c r="Q19" i="8"/>
  <c r="AI19" i="8" s="1"/>
  <c r="P19" i="8"/>
  <c r="AH19" i="8" s="1"/>
  <c r="O19" i="8"/>
  <c r="AG19" i="8" s="1"/>
  <c r="N19" i="8"/>
  <c r="AF19" i="8" s="1"/>
  <c r="AK18" i="8"/>
  <c r="AI18" i="8"/>
  <c r="AE18" i="8"/>
  <c r="AD18" i="8"/>
  <c r="AC18" i="8"/>
  <c r="AB18" i="8"/>
  <c r="AA18" i="8"/>
  <c r="Z18" i="8"/>
  <c r="S18" i="8"/>
  <c r="R18" i="8"/>
  <c r="AJ18" i="8" s="1"/>
  <c r="Q18" i="8"/>
  <c r="P18" i="8"/>
  <c r="AH18" i="8" s="1"/>
  <c r="O18" i="8"/>
  <c r="N18" i="8"/>
  <c r="AJ17" i="8"/>
  <c r="AI17" i="8"/>
  <c r="AG17" i="8"/>
  <c r="AE17" i="8"/>
  <c r="AD17" i="8"/>
  <c r="AC17" i="8"/>
  <c r="AB17" i="8"/>
  <c r="AA17" i="8"/>
  <c r="Z17" i="8"/>
  <c r="S17" i="8"/>
  <c r="R17" i="8"/>
  <c r="Q17" i="8"/>
  <c r="P17" i="8"/>
  <c r="AH17" i="8" s="1"/>
  <c r="O17" i="8"/>
  <c r="N17" i="8"/>
  <c r="AF17" i="8" s="1"/>
  <c r="AJ16" i="8"/>
  <c r="AI16" i="8"/>
  <c r="AE16" i="8"/>
  <c r="AD16" i="8"/>
  <c r="AC16" i="8"/>
  <c r="AB16" i="8"/>
  <c r="AA16" i="8"/>
  <c r="Z16" i="8"/>
  <c r="S16" i="8"/>
  <c r="AK16" i="8" s="1"/>
  <c r="R16" i="8"/>
  <c r="Q16" i="8"/>
  <c r="P16" i="8"/>
  <c r="AH16" i="8" s="1"/>
  <c r="O16" i="8"/>
  <c r="AG16" i="8" s="1"/>
  <c r="N16" i="8"/>
  <c r="AH15" i="8"/>
  <c r="AE15" i="8"/>
  <c r="AD15" i="8"/>
  <c r="AC15" i="8"/>
  <c r="AB15" i="8"/>
  <c r="AA15" i="8"/>
  <c r="Z15" i="8"/>
  <c r="S15" i="8"/>
  <c r="R15" i="8"/>
  <c r="AJ15" i="8" s="1"/>
  <c r="Q15" i="8"/>
  <c r="AI15" i="8" s="1"/>
  <c r="P15" i="8"/>
  <c r="O15" i="8"/>
  <c r="AG15" i="8" s="1"/>
  <c r="N15" i="8"/>
  <c r="AF15" i="8" s="1"/>
  <c r="AE14" i="8"/>
  <c r="AD14" i="8"/>
  <c r="AC14" i="8"/>
  <c r="AB14" i="8"/>
  <c r="AA14" i="8"/>
  <c r="Z14" i="8"/>
  <c r="S14" i="8"/>
  <c r="AK14" i="8" s="1"/>
  <c r="R14" i="8"/>
  <c r="AJ14" i="8" s="1"/>
  <c r="Q14" i="8"/>
  <c r="AI14" i="8" s="1"/>
  <c r="P14" i="8"/>
  <c r="AH14" i="8" s="1"/>
  <c r="O14" i="8"/>
  <c r="AG14" i="8" s="1"/>
  <c r="N14" i="8"/>
  <c r="AF14" i="8" s="1"/>
  <c r="AK13" i="8"/>
  <c r="AG13" i="8"/>
  <c r="AE13" i="8"/>
  <c r="AD13" i="8"/>
  <c r="AJ13" i="8" s="1"/>
  <c r="AB13" i="8"/>
  <c r="AA13" i="8"/>
  <c r="Z13" i="8"/>
  <c r="S13" i="8"/>
  <c r="R13" i="8"/>
  <c r="P13" i="8"/>
  <c r="AH13" i="8" s="1"/>
  <c r="O13" i="8"/>
  <c r="N13" i="8"/>
  <c r="AF13" i="8" s="1"/>
  <c r="E13" i="8"/>
  <c r="AE12" i="8"/>
  <c r="AD12" i="8"/>
  <c r="AC12" i="8"/>
  <c r="AB12" i="8"/>
  <c r="AA12" i="8"/>
  <c r="Z12" i="8"/>
  <c r="S12" i="8"/>
  <c r="AK12" i="8" s="1"/>
  <c r="R12" i="8"/>
  <c r="Q12" i="8"/>
  <c r="AI12" i="8" s="1"/>
  <c r="P12" i="8"/>
  <c r="AH12" i="8" s="1"/>
  <c r="O12" i="8"/>
  <c r="AG12" i="8" s="1"/>
  <c r="N12" i="8"/>
  <c r="AF12" i="8" s="1"/>
  <c r="AI11" i="8"/>
  <c r="AE11" i="8"/>
  <c r="AK11" i="8" s="1"/>
  <c r="AD11" i="8"/>
  <c r="AC11" i="8"/>
  <c r="AB11" i="8"/>
  <c r="AA11" i="8"/>
  <c r="Z11" i="8"/>
  <c r="S11" i="8"/>
  <c r="R11" i="8"/>
  <c r="AJ11" i="8" s="1"/>
  <c r="Q11" i="8"/>
  <c r="P11" i="8"/>
  <c r="AH11" i="8" s="1"/>
  <c r="O11" i="8"/>
  <c r="AG11" i="8" s="1"/>
  <c r="N11" i="8"/>
  <c r="AF11" i="8" s="1"/>
  <c r="AK10" i="8"/>
  <c r="AJ10" i="8"/>
  <c r="AH10" i="8"/>
  <c r="AE10" i="8"/>
  <c r="AD10" i="8"/>
  <c r="AC10" i="8"/>
  <c r="AB10" i="8"/>
  <c r="AA10" i="8"/>
  <c r="Z10" i="8"/>
  <c r="S10" i="8"/>
  <c r="R10" i="8"/>
  <c r="Q10" i="8"/>
  <c r="AI10" i="8" s="1"/>
  <c r="P10" i="8"/>
  <c r="O10" i="8"/>
  <c r="AG10" i="8" s="1"/>
  <c r="N10" i="8"/>
  <c r="AF10" i="8" s="1"/>
  <c r="AI9" i="8"/>
  <c r="AE9" i="8"/>
  <c r="AD9" i="8"/>
  <c r="AC9" i="8"/>
  <c r="AB9" i="8"/>
  <c r="AA9" i="8"/>
  <c r="Z9" i="8"/>
  <c r="S9" i="8"/>
  <c r="AK9" i="8" s="1"/>
  <c r="R9" i="8"/>
  <c r="Q9" i="8"/>
  <c r="P9" i="8"/>
  <c r="AH9" i="8" s="1"/>
  <c r="O9" i="8"/>
  <c r="AG9" i="8" s="1"/>
  <c r="N9" i="8"/>
  <c r="AF9" i="8" s="1"/>
  <c r="AK8" i="8"/>
  <c r="AQ8" i="8" s="1"/>
  <c r="AQ9" i="8" s="1"/>
  <c r="AQ10" i="8" s="1"/>
  <c r="AQ11" i="8" s="1"/>
  <c r="AQ12" i="8" s="1"/>
  <c r="AQ13" i="8" s="1"/>
  <c r="AQ14" i="8" s="1"/>
  <c r="AH8" i="8"/>
  <c r="AN8" i="8" s="1"/>
  <c r="AN9" i="8" s="1"/>
  <c r="AE8" i="8"/>
  <c r="AD8" i="8"/>
  <c r="AC8" i="8"/>
  <c r="AB8" i="8"/>
  <c r="AA8" i="8"/>
  <c r="Z8" i="8"/>
  <c r="S8" i="8"/>
  <c r="R8" i="8"/>
  <c r="AJ8" i="8" s="1"/>
  <c r="AP8" i="8" s="1"/>
  <c r="Q8" i="8"/>
  <c r="AI8" i="8" s="1"/>
  <c r="AO8" i="8" s="1"/>
  <c r="AO9" i="8" s="1"/>
  <c r="AO10" i="8" s="1"/>
  <c r="AO11" i="8" s="1"/>
  <c r="AO12" i="8" s="1"/>
  <c r="P8" i="8"/>
  <c r="O8" i="8"/>
  <c r="AG8" i="8" s="1"/>
  <c r="AM8" i="8" s="1"/>
  <c r="AM9" i="8" s="1"/>
  <c r="N8" i="8"/>
  <c r="AF8" i="8" s="1"/>
  <c r="AL8" i="8" s="1"/>
  <c r="E52" i="7"/>
  <c r="D52" i="7"/>
  <c r="B52" i="7"/>
  <c r="AM50" i="7"/>
  <c r="Y50" i="7"/>
  <c r="V50" i="7"/>
  <c r="U50" i="7"/>
  <c r="T50" i="7"/>
  <c r="S50" i="7"/>
  <c r="R50" i="7"/>
  <c r="M50" i="7"/>
  <c r="L50" i="7"/>
  <c r="X50" i="7" s="1"/>
  <c r="K50" i="7"/>
  <c r="W50" i="7" s="1"/>
  <c r="J50" i="7"/>
  <c r="AM49" i="7"/>
  <c r="X49" i="7"/>
  <c r="U49" i="7"/>
  <c r="Y49" i="7" s="1"/>
  <c r="T49" i="7"/>
  <c r="S49" i="7"/>
  <c r="R49" i="7"/>
  <c r="M49" i="7"/>
  <c r="L49" i="7"/>
  <c r="K49" i="7"/>
  <c r="W49" i="7" s="1"/>
  <c r="J49" i="7"/>
  <c r="AM48" i="7"/>
  <c r="Y48" i="7"/>
  <c r="U48" i="7"/>
  <c r="T48" i="7"/>
  <c r="S48" i="7"/>
  <c r="R48" i="7"/>
  <c r="M48" i="7"/>
  <c r="L48" i="7"/>
  <c r="X48" i="7" s="1"/>
  <c r="K48" i="7"/>
  <c r="W48" i="7" s="1"/>
  <c r="J48" i="7"/>
  <c r="V48" i="7" s="1"/>
  <c r="AM47" i="7"/>
  <c r="Y47" i="7"/>
  <c r="X47" i="7"/>
  <c r="U47" i="7"/>
  <c r="T47" i="7"/>
  <c r="S47" i="7"/>
  <c r="R47" i="7"/>
  <c r="M47" i="7"/>
  <c r="L47" i="7"/>
  <c r="K47" i="7"/>
  <c r="J47" i="7"/>
  <c r="V47" i="7" s="1"/>
  <c r="AM46" i="7"/>
  <c r="U46" i="7"/>
  <c r="T46" i="7"/>
  <c r="S46" i="7"/>
  <c r="R46" i="7"/>
  <c r="M46" i="7"/>
  <c r="Y46" i="7" s="1"/>
  <c r="L46" i="7"/>
  <c r="X46" i="7" s="1"/>
  <c r="K46" i="7"/>
  <c r="J46" i="7"/>
  <c r="AM45" i="7"/>
  <c r="U45" i="7"/>
  <c r="Y45" i="7" s="1"/>
  <c r="T45" i="7"/>
  <c r="S45" i="7"/>
  <c r="R45" i="7"/>
  <c r="M45" i="7"/>
  <c r="L45" i="7"/>
  <c r="K45" i="7"/>
  <c r="W45" i="7" s="1"/>
  <c r="J45" i="7"/>
  <c r="AM44" i="7"/>
  <c r="U44" i="7"/>
  <c r="T44" i="7"/>
  <c r="S44" i="7"/>
  <c r="R44" i="7"/>
  <c r="M44" i="7"/>
  <c r="Y44" i="7" s="1"/>
  <c r="L44" i="7"/>
  <c r="X44" i="7" s="1"/>
  <c r="K44" i="7"/>
  <c r="J44" i="7"/>
  <c r="V44" i="7" s="1"/>
  <c r="AM43" i="7"/>
  <c r="U43" i="7"/>
  <c r="T43" i="7"/>
  <c r="S43" i="7"/>
  <c r="W43" i="7" s="1"/>
  <c r="R43" i="7"/>
  <c r="M43" i="7"/>
  <c r="L43" i="7"/>
  <c r="X43" i="7" s="1"/>
  <c r="K43" i="7"/>
  <c r="J43" i="7"/>
  <c r="V43" i="7" s="1"/>
  <c r="AM42" i="7"/>
  <c r="Y42" i="7"/>
  <c r="X42" i="7"/>
  <c r="U42" i="7"/>
  <c r="T42" i="7"/>
  <c r="S42" i="7"/>
  <c r="R42" i="7"/>
  <c r="M42" i="7"/>
  <c r="L42" i="7"/>
  <c r="K42" i="7"/>
  <c r="W42" i="7" s="1"/>
  <c r="J42" i="7"/>
  <c r="V42" i="7" s="1"/>
  <c r="AM41" i="7"/>
  <c r="U41" i="7"/>
  <c r="T41" i="7"/>
  <c r="S41" i="7"/>
  <c r="R41" i="7"/>
  <c r="M41" i="7"/>
  <c r="Y41" i="7" s="1"/>
  <c r="L41" i="7"/>
  <c r="X41" i="7" s="1"/>
  <c r="K41" i="7"/>
  <c r="J41" i="7"/>
  <c r="AM40" i="7"/>
  <c r="Y40" i="7"/>
  <c r="X40" i="7"/>
  <c r="W40" i="7"/>
  <c r="U40" i="7"/>
  <c r="T40" i="7"/>
  <c r="S40" i="7"/>
  <c r="R40" i="7"/>
  <c r="M40" i="7"/>
  <c r="L40" i="7"/>
  <c r="K40" i="7"/>
  <c r="J40" i="7"/>
  <c r="V40" i="7" s="1"/>
  <c r="AM39" i="7"/>
  <c r="W39" i="7"/>
  <c r="V39" i="7"/>
  <c r="U39" i="7"/>
  <c r="T39" i="7"/>
  <c r="S39" i="7"/>
  <c r="R39" i="7"/>
  <c r="M39" i="7"/>
  <c r="Y39" i="7" s="1"/>
  <c r="L39" i="7"/>
  <c r="X39" i="7" s="1"/>
  <c r="K39" i="7"/>
  <c r="J39" i="7"/>
  <c r="AM38" i="7"/>
  <c r="X38" i="7"/>
  <c r="W38" i="7"/>
  <c r="U38" i="7"/>
  <c r="T38" i="7"/>
  <c r="S38" i="7"/>
  <c r="R38" i="7"/>
  <c r="M38" i="7"/>
  <c r="Y38" i="7" s="1"/>
  <c r="L38" i="7"/>
  <c r="K38" i="7"/>
  <c r="J38" i="7"/>
  <c r="V38" i="7" s="1"/>
  <c r="AM37" i="7"/>
  <c r="U37" i="7"/>
  <c r="T37" i="7"/>
  <c r="S37" i="7"/>
  <c r="R37" i="7"/>
  <c r="V37" i="7" s="1"/>
  <c r="M37" i="7"/>
  <c r="Y37" i="7" s="1"/>
  <c r="L37" i="7"/>
  <c r="X37" i="7" s="1"/>
  <c r="K37" i="7"/>
  <c r="W37" i="7" s="1"/>
  <c r="J37" i="7"/>
  <c r="AM36" i="7"/>
  <c r="Y36" i="7"/>
  <c r="U36" i="7"/>
  <c r="T36" i="7"/>
  <c r="S36" i="7"/>
  <c r="R36" i="7"/>
  <c r="M36" i="7"/>
  <c r="L36" i="7"/>
  <c r="K36" i="7"/>
  <c r="W36" i="7" s="1"/>
  <c r="J36" i="7"/>
  <c r="V36" i="7" s="1"/>
  <c r="AM35" i="7"/>
  <c r="U35" i="7"/>
  <c r="T35" i="7"/>
  <c r="S35" i="7"/>
  <c r="R35" i="7"/>
  <c r="M35" i="7"/>
  <c r="Y35" i="7" s="1"/>
  <c r="L35" i="7"/>
  <c r="X35" i="7" s="1"/>
  <c r="K35" i="7"/>
  <c r="W35" i="7" s="1"/>
  <c r="J35" i="7"/>
  <c r="V35" i="7" s="1"/>
  <c r="AM34" i="7"/>
  <c r="Y34" i="7"/>
  <c r="X34" i="7"/>
  <c r="U34" i="7"/>
  <c r="T34" i="7"/>
  <c r="S34" i="7"/>
  <c r="R34" i="7"/>
  <c r="M34" i="7"/>
  <c r="L34" i="7"/>
  <c r="K34" i="7"/>
  <c r="W34" i="7" s="1"/>
  <c r="J34" i="7"/>
  <c r="V34" i="7" s="1"/>
  <c r="AM33" i="7"/>
  <c r="X33" i="7"/>
  <c r="W33" i="7"/>
  <c r="V33" i="7"/>
  <c r="U33" i="7"/>
  <c r="Y33" i="7" s="1"/>
  <c r="T33" i="7"/>
  <c r="S33" i="7"/>
  <c r="R33" i="7"/>
  <c r="M33" i="7"/>
  <c r="L33" i="7"/>
  <c r="K33" i="7"/>
  <c r="J33" i="7"/>
  <c r="AM32" i="7"/>
  <c r="U32" i="7"/>
  <c r="T32" i="7"/>
  <c r="X32" i="7" s="1"/>
  <c r="S32" i="7"/>
  <c r="R32" i="7"/>
  <c r="M32" i="7"/>
  <c r="Y32" i="7" s="1"/>
  <c r="L32" i="7"/>
  <c r="K32" i="7"/>
  <c r="W32" i="7" s="1"/>
  <c r="J32" i="7"/>
  <c r="AM31" i="7"/>
  <c r="W31" i="7"/>
  <c r="U31" i="7"/>
  <c r="T31" i="7"/>
  <c r="S31" i="7"/>
  <c r="R31" i="7"/>
  <c r="M31" i="7"/>
  <c r="Y31" i="7" s="1"/>
  <c r="L31" i="7"/>
  <c r="X31" i="7" s="1"/>
  <c r="K31" i="7"/>
  <c r="J31" i="7"/>
  <c r="V31" i="7" s="1"/>
  <c r="AM30" i="7"/>
  <c r="Y30" i="7"/>
  <c r="W30" i="7"/>
  <c r="V30" i="7"/>
  <c r="U30" i="7"/>
  <c r="T30" i="7"/>
  <c r="X30" i="7" s="1"/>
  <c r="S30" i="7"/>
  <c r="R30" i="7"/>
  <c r="M30" i="7"/>
  <c r="L30" i="7"/>
  <c r="K30" i="7"/>
  <c r="J30" i="7"/>
  <c r="AM29" i="7"/>
  <c r="W29" i="7"/>
  <c r="U29" i="7"/>
  <c r="T29" i="7"/>
  <c r="X29" i="7" s="1"/>
  <c r="S29" i="7"/>
  <c r="R29" i="7"/>
  <c r="V29" i="7" s="1"/>
  <c r="M29" i="7"/>
  <c r="Y29" i="7" s="1"/>
  <c r="L29" i="7"/>
  <c r="K29" i="7"/>
  <c r="J29" i="7"/>
  <c r="AM28" i="7"/>
  <c r="Y28" i="7"/>
  <c r="W28" i="7"/>
  <c r="U28" i="7"/>
  <c r="T28" i="7"/>
  <c r="S28" i="7"/>
  <c r="R28" i="7"/>
  <c r="M28" i="7"/>
  <c r="L28" i="7"/>
  <c r="X28" i="7" s="1"/>
  <c r="K28" i="7"/>
  <c r="J28" i="7"/>
  <c r="V28" i="7" s="1"/>
  <c r="AM27" i="7"/>
  <c r="U27" i="7"/>
  <c r="T27" i="7"/>
  <c r="X27" i="7" s="1"/>
  <c r="S27" i="7"/>
  <c r="W27" i="7" s="1"/>
  <c r="R27" i="7"/>
  <c r="M27" i="7"/>
  <c r="Y27" i="7" s="1"/>
  <c r="L27" i="7"/>
  <c r="K27" i="7"/>
  <c r="J27" i="7"/>
  <c r="V27" i="7" s="1"/>
  <c r="AM26" i="7"/>
  <c r="U26" i="7"/>
  <c r="T26" i="7"/>
  <c r="S26" i="7"/>
  <c r="R26" i="7"/>
  <c r="M26" i="7"/>
  <c r="Y26" i="7" s="1"/>
  <c r="L26" i="7"/>
  <c r="X26" i="7" s="1"/>
  <c r="K26" i="7"/>
  <c r="W26" i="7" s="1"/>
  <c r="J26" i="7"/>
  <c r="V26" i="7" s="1"/>
  <c r="AM25" i="7"/>
  <c r="Y25" i="7"/>
  <c r="W25" i="7"/>
  <c r="U25" i="7"/>
  <c r="T25" i="7"/>
  <c r="X25" i="7" s="1"/>
  <c r="S25" i="7"/>
  <c r="R25" i="7"/>
  <c r="M25" i="7"/>
  <c r="L25" i="7"/>
  <c r="K25" i="7"/>
  <c r="J25" i="7"/>
  <c r="V25" i="7" s="1"/>
  <c r="AM24" i="7"/>
  <c r="V24" i="7"/>
  <c r="U24" i="7"/>
  <c r="T24" i="7"/>
  <c r="S24" i="7"/>
  <c r="W24" i="7" s="1"/>
  <c r="R24" i="7"/>
  <c r="M24" i="7"/>
  <c r="L24" i="7"/>
  <c r="X24" i="7" s="1"/>
  <c r="K24" i="7"/>
  <c r="J24" i="7"/>
  <c r="AM23" i="7"/>
  <c r="AG23" i="7"/>
  <c r="AG24" i="7" s="1"/>
  <c r="AG25" i="7" s="1"/>
  <c r="AG26" i="7" s="1"/>
  <c r="AG27" i="7" s="1"/>
  <c r="AG28" i="7" s="1"/>
  <c r="AG29" i="7" s="1"/>
  <c r="AG30" i="7" s="1"/>
  <c r="AG31" i="7" s="1"/>
  <c r="AG32" i="7" s="1"/>
  <c r="AG33" i="7" s="1"/>
  <c r="AG34" i="7" s="1"/>
  <c r="AG35" i="7" s="1"/>
  <c r="U23" i="7"/>
  <c r="T23" i="7"/>
  <c r="X23" i="7" s="1"/>
  <c r="S23" i="7"/>
  <c r="R23" i="7"/>
  <c r="M23" i="7"/>
  <c r="Y23" i="7" s="1"/>
  <c r="L23" i="7"/>
  <c r="K23" i="7"/>
  <c r="W23" i="7" s="1"/>
  <c r="J23" i="7"/>
  <c r="V23" i="7" s="1"/>
  <c r="AM22" i="7"/>
  <c r="Y22" i="7"/>
  <c r="X22" i="7"/>
  <c r="V22" i="7"/>
  <c r="U22" i="7"/>
  <c r="T22" i="7"/>
  <c r="S22" i="7"/>
  <c r="R22" i="7"/>
  <c r="M22" i="7"/>
  <c r="L22" i="7"/>
  <c r="K22" i="7"/>
  <c r="W22" i="7" s="1"/>
  <c r="J22" i="7"/>
  <c r="AM21" i="7"/>
  <c r="Y21" i="7"/>
  <c r="W21" i="7"/>
  <c r="V21" i="7"/>
  <c r="U21" i="7"/>
  <c r="T21" i="7"/>
  <c r="S21" i="7"/>
  <c r="R21" i="7"/>
  <c r="M21" i="7"/>
  <c r="L21" i="7"/>
  <c r="K21" i="7"/>
  <c r="J21" i="7"/>
  <c r="AM20" i="7"/>
  <c r="AG20" i="7"/>
  <c r="AG21" i="7" s="1"/>
  <c r="AG22" i="7" s="1"/>
  <c r="U20" i="7"/>
  <c r="T20" i="7"/>
  <c r="S20" i="7"/>
  <c r="R20" i="7"/>
  <c r="M20" i="7"/>
  <c r="Y20" i="7" s="1"/>
  <c r="L20" i="7"/>
  <c r="K20" i="7"/>
  <c r="W20" i="7" s="1"/>
  <c r="J20" i="7"/>
  <c r="AM19" i="7"/>
  <c r="U19" i="7"/>
  <c r="T19" i="7"/>
  <c r="S19" i="7"/>
  <c r="R19" i="7"/>
  <c r="M19" i="7"/>
  <c r="Y19" i="7" s="1"/>
  <c r="L19" i="7"/>
  <c r="X19" i="7" s="1"/>
  <c r="K19" i="7"/>
  <c r="W19" i="7" s="1"/>
  <c r="J19" i="7"/>
  <c r="V19" i="7" s="1"/>
  <c r="AM18" i="7"/>
  <c r="Y18" i="7"/>
  <c r="U18" i="7"/>
  <c r="T18" i="7"/>
  <c r="S18" i="7"/>
  <c r="R18" i="7"/>
  <c r="M18" i="7"/>
  <c r="L18" i="7"/>
  <c r="X18" i="7" s="1"/>
  <c r="K18" i="7"/>
  <c r="W18" i="7" s="1"/>
  <c r="J18" i="7"/>
  <c r="V18" i="7" s="1"/>
  <c r="AN17" i="7"/>
  <c r="AO17" i="7" s="1"/>
  <c r="AM17" i="7"/>
  <c r="X17" i="7"/>
  <c r="W17" i="7"/>
  <c r="V17" i="7"/>
  <c r="U17" i="7"/>
  <c r="Y17" i="7" s="1"/>
  <c r="T17" i="7"/>
  <c r="S17" i="7"/>
  <c r="R17" i="7"/>
  <c r="M17" i="7"/>
  <c r="L17" i="7"/>
  <c r="K17" i="7"/>
  <c r="J17" i="7"/>
  <c r="AN16" i="7"/>
  <c r="AO16" i="7" s="1"/>
  <c r="AM16" i="7"/>
  <c r="AG16" i="7"/>
  <c r="AG17" i="7" s="1"/>
  <c r="AG18" i="7" s="1"/>
  <c r="AG19" i="7" s="1"/>
  <c r="V16" i="7"/>
  <c r="U16" i="7"/>
  <c r="T16" i="7"/>
  <c r="X16" i="7" s="1"/>
  <c r="S16" i="7"/>
  <c r="W16" i="7" s="1"/>
  <c r="R16" i="7"/>
  <c r="M16" i="7"/>
  <c r="L16" i="7"/>
  <c r="K16" i="7"/>
  <c r="J16" i="7"/>
  <c r="AN15" i="7"/>
  <c r="AM15" i="7"/>
  <c r="AG15" i="7"/>
  <c r="U15" i="7"/>
  <c r="T15" i="7"/>
  <c r="S15" i="7"/>
  <c r="R15" i="7"/>
  <c r="V15" i="7" s="1"/>
  <c r="M15" i="7"/>
  <c r="Y15" i="7" s="1"/>
  <c r="L15" i="7"/>
  <c r="X15" i="7" s="1"/>
  <c r="K15" i="7"/>
  <c r="J15" i="7"/>
  <c r="AN14" i="7"/>
  <c r="AO14" i="7" s="1"/>
  <c r="AM14" i="7"/>
  <c r="AG14" i="7"/>
  <c r="Y14" i="7"/>
  <c r="W14" i="7"/>
  <c r="U14" i="7"/>
  <c r="T14" i="7"/>
  <c r="S14" i="7"/>
  <c r="R14" i="7"/>
  <c r="M14" i="7"/>
  <c r="L14" i="7"/>
  <c r="X14" i="7" s="1"/>
  <c r="K14" i="7"/>
  <c r="J14" i="7"/>
  <c r="V14" i="7" s="1"/>
  <c r="AN13" i="7"/>
  <c r="AM13" i="7"/>
  <c r="AO13" i="7" s="1"/>
  <c r="AG13" i="7"/>
  <c r="Y13" i="7"/>
  <c r="X13" i="7"/>
  <c r="W13" i="7"/>
  <c r="U13" i="7"/>
  <c r="T13" i="7"/>
  <c r="S13" i="7"/>
  <c r="R13" i="7"/>
  <c r="M13" i="7"/>
  <c r="L13" i="7"/>
  <c r="K13" i="7"/>
  <c r="J13" i="7"/>
  <c r="V13" i="7" s="1"/>
  <c r="AO12" i="7"/>
  <c r="AN12" i="7"/>
  <c r="AM12" i="7"/>
  <c r="AG12" i="7"/>
  <c r="X12" i="7"/>
  <c r="U12" i="7"/>
  <c r="Y12" i="7" s="1"/>
  <c r="T12" i="7"/>
  <c r="S12" i="7"/>
  <c r="W12" i="7" s="1"/>
  <c r="R12" i="7"/>
  <c r="V12" i="7" s="1"/>
  <c r="M12" i="7"/>
  <c r="L12" i="7"/>
  <c r="K12" i="7"/>
  <c r="J12" i="7"/>
  <c r="AN11" i="7"/>
  <c r="AM11" i="7"/>
  <c r="U11" i="7"/>
  <c r="Y11" i="7" s="1"/>
  <c r="T11" i="7"/>
  <c r="S11" i="7"/>
  <c r="R11" i="7"/>
  <c r="M11" i="7"/>
  <c r="L11" i="7"/>
  <c r="X11" i="7" s="1"/>
  <c r="K11" i="7"/>
  <c r="J11" i="7"/>
  <c r="AN10" i="7"/>
  <c r="AO10" i="7" s="1"/>
  <c r="AM10" i="7"/>
  <c r="Y10" i="7"/>
  <c r="X10" i="7"/>
  <c r="W10" i="7"/>
  <c r="U10" i="7"/>
  <c r="T10" i="7"/>
  <c r="S10" i="7"/>
  <c r="R10" i="7"/>
  <c r="M10" i="7"/>
  <c r="L10" i="7"/>
  <c r="K10" i="7"/>
  <c r="J10" i="7"/>
  <c r="V10" i="7" s="1"/>
  <c r="AN9" i="7"/>
  <c r="AM9" i="7"/>
  <c r="AO9" i="7" s="1"/>
  <c r="Z9" i="7"/>
  <c r="W9" i="7"/>
  <c r="V9" i="7"/>
  <c r="U9" i="7"/>
  <c r="T9" i="7"/>
  <c r="X9" i="7" s="1"/>
  <c r="S9" i="7"/>
  <c r="R9" i="7"/>
  <c r="M9" i="7"/>
  <c r="L9" i="7"/>
  <c r="K9" i="7"/>
  <c r="J9" i="7"/>
  <c r="AN8" i="7"/>
  <c r="AO8" i="7" s="1"/>
  <c r="AM8" i="7"/>
  <c r="AG8" i="7"/>
  <c r="AG9" i="7" s="1"/>
  <c r="AG10" i="7" s="1"/>
  <c r="U8" i="7"/>
  <c r="T8" i="7"/>
  <c r="S8" i="7"/>
  <c r="R8" i="7"/>
  <c r="V8" i="7" s="1"/>
  <c r="M8" i="7"/>
  <c r="L8" i="7"/>
  <c r="X8" i="7" s="1"/>
  <c r="K8" i="7"/>
  <c r="J8" i="7"/>
  <c r="AN7" i="7"/>
  <c r="AO7" i="7" s="1"/>
  <c r="AM7" i="7"/>
  <c r="AG7" i="7"/>
  <c r="AC7" i="7"/>
  <c r="AB7" i="7"/>
  <c r="U7" i="7"/>
  <c r="T7" i="7"/>
  <c r="S7" i="7"/>
  <c r="R7" i="7"/>
  <c r="M7" i="7"/>
  <c r="Y7" i="7" s="1"/>
  <c r="L7" i="7"/>
  <c r="X7" i="7" s="1"/>
  <c r="K7" i="7"/>
  <c r="W7" i="7" s="1"/>
  <c r="AA7" i="7" s="1"/>
  <c r="J7" i="7"/>
  <c r="V7" i="7" s="1"/>
  <c r="Z7" i="7" s="1"/>
  <c r="Z8" i="7" s="1"/>
  <c r="AN6" i="7"/>
  <c r="AO6" i="7" s="1"/>
  <c r="AM6" i="7"/>
  <c r="AF6" i="7"/>
  <c r="AD6" i="7"/>
  <c r="X6" i="7"/>
  <c r="W6" i="7"/>
  <c r="V6" i="7"/>
  <c r="U6" i="7"/>
  <c r="Y6" i="7" s="1"/>
  <c r="T6" i="7"/>
  <c r="S6" i="7"/>
  <c r="R6" i="7"/>
  <c r="M6" i="7"/>
  <c r="L6" i="7"/>
  <c r="K6" i="7"/>
  <c r="J6" i="7"/>
  <c r="N16" i="6"/>
  <c r="M16" i="6"/>
  <c r="L16" i="6"/>
  <c r="K16" i="6"/>
  <c r="J16" i="6"/>
  <c r="I16" i="6"/>
  <c r="H16" i="6"/>
  <c r="G16" i="6"/>
  <c r="F16" i="6"/>
  <c r="E16" i="6"/>
  <c r="D16" i="6"/>
  <c r="C16" i="6"/>
  <c r="B16" i="6"/>
  <c r="O16" i="6" s="1"/>
  <c r="O14" i="6"/>
  <c r="C11" i="5"/>
  <c r="D9" i="4"/>
  <c r="C9" i="4"/>
  <c r="A75" i="3"/>
  <c r="A19" i="2"/>
  <c r="A20" i="2" s="1"/>
  <c r="A21" i="2" s="1"/>
  <c r="A22" i="2" s="1"/>
  <c r="A23" i="2" s="1"/>
  <c r="A24" i="2" s="1"/>
  <c r="A25" i="2" s="1"/>
  <c r="A26" i="2" s="1"/>
  <c r="A27" i="2" s="1"/>
  <c r="A28" i="2" s="1"/>
  <c r="A29" i="2" s="1"/>
  <c r="A30" i="2" s="1"/>
  <c r="A31" i="2" s="1"/>
  <c r="A32" i="2" s="1"/>
  <c r="A33" i="2" s="1"/>
  <c r="A34" i="2" s="1"/>
  <c r="A12" i="2"/>
  <c r="A13" i="2" s="1"/>
  <c r="A14" i="2" s="1"/>
  <c r="A15" i="2" s="1"/>
  <c r="C132" i="1"/>
  <c r="C128" i="1"/>
  <c r="B121" i="1"/>
  <c r="B119" i="1"/>
  <c r="A71" i="1"/>
  <c r="A72" i="1" s="1"/>
  <c r="A73" i="1" s="1"/>
  <c r="A74" i="1" s="1"/>
  <c r="A75" i="1" s="1"/>
  <c r="C65" i="1"/>
  <c r="D65" i="1" s="1"/>
  <c r="D64" i="1"/>
  <c r="C64" i="1"/>
  <c r="C63" i="1"/>
  <c r="D63" i="1" s="1"/>
  <c r="B63" i="1"/>
  <c r="C62" i="1"/>
  <c r="D62" i="1" s="1"/>
  <c r="B62" i="1"/>
  <c r="C61" i="1"/>
  <c r="D61" i="1" s="1"/>
  <c r="B61" i="1"/>
  <c r="B57" i="1"/>
  <c r="B65" i="1" s="1"/>
  <c r="B56" i="1"/>
  <c r="B64" i="1" s="1"/>
  <c r="B55" i="1"/>
  <c r="B54" i="1"/>
  <c r="B53" i="1"/>
  <c r="AD7" i="7" l="1"/>
  <c r="AG36" i="7"/>
  <c r="AG38" i="7" s="1"/>
  <c r="AG39" i="7" s="1"/>
  <c r="AG40" i="7" s="1"/>
  <c r="AG41" i="7" s="1"/>
  <c r="AG42" i="7" s="1"/>
  <c r="AG43" i="7" s="1"/>
  <c r="AG44" i="7" s="1"/>
  <c r="AG45" i="7" s="1"/>
  <c r="AG46" i="7" s="1"/>
  <c r="AG47" i="7" s="1"/>
  <c r="AG37" i="7"/>
  <c r="AQ15" i="8"/>
  <c r="AQ16" i="8" s="1"/>
  <c r="AF7" i="7"/>
  <c r="Y52" i="7"/>
  <c r="AO13" i="8"/>
  <c r="AO14" i="8" s="1"/>
  <c r="AO15" i="8" s="1"/>
  <c r="AO16" i="8" s="1"/>
  <c r="AO17" i="8" s="1"/>
  <c r="AO18" i="8" s="1"/>
  <c r="AO19" i="8" s="1"/>
  <c r="AO20" i="8" s="1"/>
  <c r="AO21" i="8" s="1"/>
  <c r="AO22" i="8" s="1"/>
  <c r="AO23" i="8" s="1"/>
  <c r="AO24" i="8" s="1"/>
  <c r="AO25" i="8" s="1"/>
  <c r="AO26" i="8" s="1"/>
  <c r="AO27" i="8" s="1"/>
  <c r="AO28" i="8" s="1"/>
  <c r="AO29" i="8" s="1"/>
  <c r="AO30" i="8" s="1"/>
  <c r="AO31" i="8" s="1"/>
  <c r="AO32" i="8" s="1"/>
  <c r="AO33" i="8" s="1"/>
  <c r="AO34" i="8" s="1"/>
  <c r="AO35" i="8" s="1"/>
  <c r="AO36" i="8" s="1"/>
  <c r="AO37" i="8" s="1"/>
  <c r="AO38" i="8" s="1"/>
  <c r="AO39" i="8" s="1"/>
  <c r="AO40" i="8" s="1"/>
  <c r="AO41" i="8" s="1"/>
  <c r="AO42" i="8" s="1"/>
  <c r="AO43" i="8" s="1"/>
  <c r="AO44" i="8" s="1"/>
  <c r="AO45" i="8" s="1"/>
  <c r="AO46" i="8" s="1"/>
  <c r="AO47" i="8" s="1"/>
  <c r="AO48" i="8" s="1"/>
  <c r="AO49" i="8" s="1"/>
  <c r="AO50" i="8" s="1"/>
  <c r="AO51" i="8" s="1"/>
  <c r="AO52" i="8" s="1"/>
  <c r="AO53" i="8" s="1"/>
  <c r="AO54" i="8" s="1"/>
  <c r="AO55" i="8" s="1"/>
  <c r="AO56" i="8" s="1"/>
  <c r="AO57" i="8" s="1"/>
  <c r="AO58" i="8" s="1"/>
  <c r="AO59" i="8" s="1"/>
  <c r="AO60" i="8" s="1"/>
  <c r="AO61" i="8" s="1"/>
  <c r="AO62" i="8" s="1"/>
  <c r="AO63" i="8" s="1"/>
  <c r="AO64" i="8" s="1"/>
  <c r="AO65" i="8" s="1"/>
  <c r="AO66" i="8" s="1"/>
  <c r="AO67" i="8" s="1"/>
  <c r="AP9" i="8"/>
  <c r="AP10" i="8" s="1"/>
  <c r="AP11" i="8" s="1"/>
  <c r="AP12" i="8" s="1"/>
  <c r="AP13" i="8" s="1"/>
  <c r="AP14" i="8" s="1"/>
  <c r="AP15" i="8" s="1"/>
  <c r="AP16" i="8" s="1"/>
  <c r="AP17" i="8" s="1"/>
  <c r="AP18" i="8" s="1"/>
  <c r="AP19" i="8" s="1"/>
  <c r="AP20" i="8" s="1"/>
  <c r="AP21" i="8" s="1"/>
  <c r="AP22" i="8" s="1"/>
  <c r="AP23" i="8" s="1"/>
  <c r="AP24" i="8" s="1"/>
  <c r="AP25" i="8" s="1"/>
  <c r="AP26" i="8" s="1"/>
  <c r="AP27" i="8" s="1"/>
  <c r="AP28" i="8" s="1"/>
  <c r="AP29" i="8" s="1"/>
  <c r="AP30" i="8" s="1"/>
  <c r="AP31" i="8" s="1"/>
  <c r="AP32" i="8" s="1"/>
  <c r="AP33" i="8" s="1"/>
  <c r="AP34" i="8" s="1"/>
  <c r="AP35" i="8" s="1"/>
  <c r="AP36" i="8" s="1"/>
  <c r="AP37" i="8" s="1"/>
  <c r="AP38" i="8" s="1"/>
  <c r="AP39" i="8" s="1"/>
  <c r="AP40" i="8" s="1"/>
  <c r="AP41" i="8" s="1"/>
  <c r="AP42" i="8" s="1"/>
  <c r="AP43" i="8" s="1"/>
  <c r="AP44" i="8" s="1"/>
  <c r="AP45" i="8" s="1"/>
  <c r="AP46" i="8" s="1"/>
  <c r="AP47" i="8" s="1"/>
  <c r="AP48" i="8" s="1"/>
  <c r="AP49" i="8" s="1"/>
  <c r="AP50" i="8" s="1"/>
  <c r="AP51" i="8" s="1"/>
  <c r="AP52" i="8" s="1"/>
  <c r="AP53" i="8" s="1"/>
  <c r="AP54" i="8" s="1"/>
  <c r="AP55" i="8" s="1"/>
  <c r="AP56" i="8" s="1"/>
  <c r="AP57" i="8" s="1"/>
  <c r="AP58" i="8" s="1"/>
  <c r="AP59" i="8" s="1"/>
  <c r="AP60" i="8" s="1"/>
  <c r="AP61" i="8" s="1"/>
  <c r="AP62" i="8" s="1"/>
  <c r="AP63" i="8" s="1"/>
  <c r="AP64" i="8" s="1"/>
  <c r="AP65" i="8" s="1"/>
  <c r="AP66" i="8" s="1"/>
  <c r="AP67" i="8" s="1"/>
  <c r="Z10" i="7"/>
  <c r="AC13" i="8"/>
  <c r="Q13" i="8"/>
  <c r="AI13" i="8" s="1"/>
  <c r="AB8" i="7"/>
  <c r="AB9" i="7" s="1"/>
  <c r="AB10" i="7" s="1"/>
  <c r="AB11" i="7" s="1"/>
  <c r="AB12" i="7" s="1"/>
  <c r="AB13" i="7" s="1"/>
  <c r="AB14" i="7" s="1"/>
  <c r="AB15" i="7" s="1"/>
  <c r="AB16" i="7" s="1"/>
  <c r="AB17" i="7" s="1"/>
  <c r="AB18" i="7" s="1"/>
  <c r="AB19" i="7" s="1"/>
  <c r="AB20" i="7" s="1"/>
  <c r="AF18" i="8"/>
  <c r="AG18" i="8"/>
  <c r="AT8" i="8"/>
  <c r="AL9" i="8"/>
  <c r="AR8" i="8"/>
  <c r="Y8" i="7"/>
  <c r="AC8" i="7" s="1"/>
  <c r="W15" i="7"/>
  <c r="V46" i="7"/>
  <c r="V11" i="7"/>
  <c r="Y16" i="7"/>
  <c r="X20" i="7"/>
  <c r="W11" i="7"/>
  <c r="Y24" i="7"/>
  <c r="AO11" i="7"/>
  <c r="W41" i="7"/>
  <c r="W52" i="7" s="1"/>
  <c r="AM10" i="8"/>
  <c r="AM11" i="8" s="1"/>
  <c r="AM12" i="8" s="1"/>
  <c r="AM13" i="8" s="1"/>
  <c r="AM14" i="8" s="1"/>
  <c r="AM15" i="8" s="1"/>
  <c r="AM16" i="8" s="1"/>
  <c r="AM17" i="8" s="1"/>
  <c r="AM18" i="8" s="1"/>
  <c r="AM19" i="8" s="1"/>
  <c r="AM20" i="8" s="1"/>
  <c r="AM21" i="8" s="1"/>
  <c r="AM22" i="8" s="1"/>
  <c r="AM23" i="8" s="1"/>
  <c r="AM24" i="8" s="1"/>
  <c r="AN10" i="8"/>
  <c r="AN11" i="8" s="1"/>
  <c r="AN12" i="8" s="1"/>
  <c r="AN13" i="8" s="1"/>
  <c r="AN14" i="8" s="1"/>
  <c r="AN15" i="8" s="1"/>
  <c r="AN16" i="8" s="1"/>
  <c r="AN17" i="8" s="1"/>
  <c r="AN18" i="8" s="1"/>
  <c r="AN19" i="8" s="1"/>
  <c r="AN20" i="8" s="1"/>
  <c r="AN21" i="8" s="1"/>
  <c r="AN22" i="8" s="1"/>
  <c r="AN23" i="8" s="1"/>
  <c r="AN24" i="8" s="1"/>
  <c r="AN25" i="8" s="1"/>
  <c r="AN26" i="8" s="1"/>
  <c r="AN27" i="8" s="1"/>
  <c r="AN28" i="8" s="1"/>
  <c r="AN29" i="8" s="1"/>
  <c r="AN30" i="8" s="1"/>
  <c r="AN31" i="8" s="1"/>
  <c r="AN32" i="8" s="1"/>
  <c r="AN33" i="8" s="1"/>
  <c r="AN34" i="8" s="1"/>
  <c r="AN35" i="8" s="1"/>
  <c r="AN36" i="8" s="1"/>
  <c r="AN37" i="8" s="1"/>
  <c r="AF16" i="8"/>
  <c r="AK17" i="8"/>
  <c r="AF60" i="8"/>
  <c r="AF43" i="8"/>
  <c r="AG47" i="8"/>
  <c r="AF29" i="8"/>
  <c r="X21" i="7"/>
  <c r="AF33" i="8"/>
  <c r="AG35" i="8"/>
  <c r="AJ39" i="8"/>
  <c r="AG43" i="8"/>
  <c r="AH47" i="8"/>
  <c r="AG52" i="8"/>
  <c r="AI60" i="8"/>
  <c r="AF22" i="8"/>
  <c r="AI51" i="8"/>
  <c r="V45" i="7"/>
  <c r="V49" i="7"/>
  <c r="AJ9" i="8"/>
  <c r="AH24" i="8"/>
  <c r="AG37" i="8"/>
  <c r="AF41" i="8"/>
  <c r="AO15" i="7"/>
  <c r="X36" i="7"/>
  <c r="Y9" i="7"/>
  <c r="W8" i="7"/>
  <c r="AA8" i="7" s="1"/>
  <c r="V20" i="7"/>
  <c r="V32" i="7"/>
  <c r="V41" i="7"/>
  <c r="V52" i="7" s="1"/>
  <c r="Y53" i="7" s="1"/>
  <c r="AF21" i="8"/>
  <c r="AI29" i="8"/>
  <c r="AI35" i="8"/>
  <c r="AG29" i="8"/>
  <c r="AG32" i="8"/>
  <c r="AG40" i="8"/>
  <c r="AJ49" i="8"/>
  <c r="AG58" i="8"/>
  <c r="Y43" i="7"/>
  <c r="AK15" i="8"/>
  <c r="AG27" i="8"/>
  <c r="AG38" i="8"/>
  <c r="AG49" i="8"/>
  <c r="AK52" i="8"/>
  <c r="X45" i="7"/>
  <c r="X52" i="7" s="1"/>
  <c r="AJ12" i="8"/>
  <c r="AF35" i="8"/>
  <c r="AH38" i="8"/>
  <c r="AF51" i="8"/>
  <c r="AI55" i="8"/>
  <c r="AK61" i="8"/>
  <c r="AF25" i="8"/>
  <c r="AH34" i="8"/>
  <c r="AI38" i="8"/>
  <c r="AF42" i="8"/>
  <c r="AF46" i="8"/>
  <c r="AG50" i="8"/>
  <c r="AK51" i="8"/>
  <c r="AH53" i="8"/>
  <c r="AF57" i="8"/>
  <c r="AG70" i="8" s="1"/>
  <c r="AG60" i="8"/>
  <c r="AG64" i="8"/>
  <c r="W44" i="7"/>
  <c r="AH31" i="8"/>
  <c r="AH35" i="8"/>
  <c r="AI39" i="8"/>
  <c r="AH51" i="8"/>
  <c r="AK54" i="8"/>
  <c r="AI61" i="8"/>
  <c r="AH65" i="8"/>
  <c r="AI65" i="8"/>
  <c r="W47" i="7"/>
  <c r="AH66" i="8"/>
  <c r="W46" i="7"/>
  <c r="AH60" i="8"/>
  <c r="AA9" i="7" l="1"/>
  <c r="AF8" i="7"/>
  <c r="AT24" i="8"/>
  <c r="AM25" i="8"/>
  <c r="AT9" i="8"/>
  <c r="AR9" i="8"/>
  <c r="AL10" i="8"/>
  <c r="AB21" i="7"/>
  <c r="AB22" i="7" s="1"/>
  <c r="AB23" i="7" s="1"/>
  <c r="AB24" i="7" s="1"/>
  <c r="AB25" i="7" s="1"/>
  <c r="AB26" i="7" s="1"/>
  <c r="AB27" i="7" s="1"/>
  <c r="AB28" i="7" s="1"/>
  <c r="AB29" i="7" s="1"/>
  <c r="AB30" i="7" s="1"/>
  <c r="AB31" i="7" s="1"/>
  <c r="AB32" i="7" s="1"/>
  <c r="AB33" i="7" s="1"/>
  <c r="AB34" i="7" s="1"/>
  <c r="AB35" i="7" s="1"/>
  <c r="AG49" i="7"/>
  <c r="AG48" i="7"/>
  <c r="AG50" i="7" s="1"/>
  <c r="AC9" i="7"/>
  <c r="AD8" i="7"/>
  <c r="AQ17" i="8"/>
  <c r="AQ18" i="8" s="1"/>
  <c r="AQ19" i="8" s="1"/>
  <c r="AQ20" i="8" s="1"/>
  <c r="AQ21" i="8" s="1"/>
  <c r="AQ22" i="8" s="1"/>
  <c r="AQ23" i="8" s="1"/>
  <c r="AQ24" i="8" s="1"/>
  <c r="AQ25" i="8" s="1"/>
  <c r="AQ26" i="8" s="1"/>
  <c r="AQ27" i="8" s="1"/>
  <c r="AQ28" i="8" s="1"/>
  <c r="AQ29" i="8" s="1"/>
  <c r="AQ30" i="8" s="1"/>
  <c r="AQ31" i="8" s="1"/>
  <c r="AQ32" i="8" s="1"/>
  <c r="AQ33" i="8" s="1"/>
  <c r="AQ34" i="8" s="1"/>
  <c r="AQ35" i="8" s="1"/>
  <c r="AQ36" i="8" s="1"/>
  <c r="AQ37" i="8" s="1"/>
  <c r="AQ38" i="8" s="1"/>
  <c r="AQ39" i="8" s="1"/>
  <c r="AQ40" i="8" s="1"/>
  <c r="AQ41" i="8" s="1"/>
  <c r="AQ42" i="8" s="1"/>
  <c r="AQ43" i="8" s="1"/>
  <c r="AQ44" i="8" s="1"/>
  <c r="AQ45" i="8" s="1"/>
  <c r="AQ46" i="8" s="1"/>
  <c r="AQ47" i="8" s="1"/>
  <c r="AQ48" i="8" s="1"/>
  <c r="AQ49" i="8" s="1"/>
  <c r="AQ50" i="8" s="1"/>
  <c r="AQ51" i="8" s="1"/>
  <c r="AQ52" i="8" s="1"/>
  <c r="AQ53" i="8" s="1"/>
  <c r="AQ54" i="8" s="1"/>
  <c r="AQ55" i="8" s="1"/>
  <c r="AQ56" i="8" s="1"/>
  <c r="AQ57" i="8" s="1"/>
  <c r="AQ58" i="8" s="1"/>
  <c r="AQ59" i="8" s="1"/>
  <c r="AQ60" i="8" s="1"/>
  <c r="AQ61" i="8" s="1"/>
  <c r="AQ62" i="8" s="1"/>
  <c r="AQ63" i="8" s="1"/>
  <c r="AQ64" i="8" s="1"/>
  <c r="AQ65" i="8" s="1"/>
  <c r="AQ66" i="8" s="1"/>
  <c r="AQ67" i="8" s="1"/>
  <c r="AN38" i="8"/>
  <c r="AN39" i="8" s="1"/>
  <c r="AN40" i="8" s="1"/>
  <c r="AN41" i="8" s="1"/>
  <c r="AN42" i="8" s="1"/>
  <c r="AN43" i="8" s="1"/>
  <c r="AN44" i="8" s="1"/>
  <c r="AN45" i="8" s="1"/>
  <c r="AN46" i="8" s="1"/>
  <c r="AN47" i="8" s="1"/>
  <c r="AN48" i="8" s="1"/>
  <c r="AN49" i="8" s="1"/>
  <c r="AN50" i="8" s="1"/>
  <c r="AN51" i="8" s="1"/>
  <c r="AN52" i="8" s="1"/>
  <c r="AN53" i="8" s="1"/>
  <c r="AN54" i="8" s="1"/>
  <c r="AN55" i="8" s="1"/>
  <c r="AN56" i="8" s="1"/>
  <c r="AN57" i="8" s="1"/>
  <c r="AN58" i="8" s="1"/>
  <c r="AN59" i="8" s="1"/>
  <c r="AN60" i="8" s="1"/>
  <c r="AN61" i="8" s="1"/>
  <c r="AN62" i="8" s="1"/>
  <c r="AN63" i="8" s="1"/>
  <c r="AN64" i="8" s="1"/>
  <c r="AN65" i="8" s="1"/>
  <c r="AN66" i="8" s="1"/>
  <c r="AN67" i="8" s="1"/>
  <c r="Z11" i="7"/>
  <c r="AD9" i="7" l="1"/>
  <c r="AC10" i="7"/>
  <c r="AB37" i="7"/>
  <c r="AB36" i="7"/>
  <c r="AB38" i="7" s="1"/>
  <c r="AB39" i="7" s="1"/>
  <c r="AB40" i="7" s="1"/>
  <c r="AB41" i="7" s="1"/>
  <c r="AB42" i="7" s="1"/>
  <c r="AB43" i="7" s="1"/>
  <c r="AB44" i="7" s="1"/>
  <c r="AB45" i="7" s="1"/>
  <c r="AB46" i="7" s="1"/>
  <c r="AB47" i="7" s="1"/>
  <c r="AR10" i="8"/>
  <c r="AL11" i="8"/>
  <c r="AT10" i="8"/>
  <c r="Z12" i="7"/>
  <c r="AT25" i="8"/>
  <c r="AM26" i="8"/>
  <c r="AA10" i="7"/>
  <c r="AF9" i="7"/>
  <c r="AT26" i="8" l="1"/>
  <c r="AM27" i="8"/>
  <c r="Z13" i="7"/>
  <c r="AT11" i="8"/>
  <c r="AL12" i="8"/>
  <c r="AR11" i="8"/>
  <c r="AB49" i="7"/>
  <c r="AB48" i="7"/>
  <c r="AB50" i="7" s="1"/>
  <c r="AC11" i="7"/>
  <c r="AD10" i="7"/>
  <c r="AA11" i="7"/>
  <c r="AF10" i="7"/>
  <c r="AA12" i="7" l="1"/>
  <c r="AF11" i="7"/>
  <c r="AC12" i="7"/>
  <c r="AD11" i="7"/>
  <c r="AM28" i="8"/>
  <c r="AT27" i="8"/>
  <c r="AR12" i="8"/>
  <c r="AT12" i="8"/>
  <c r="AL13" i="8"/>
  <c r="Z14" i="7"/>
  <c r="Z15" i="7" l="1"/>
  <c r="AL14" i="8"/>
  <c r="AR13" i="8"/>
  <c r="AT13" i="8"/>
  <c r="AT28" i="8"/>
  <c r="AM29" i="8"/>
  <c r="AC13" i="7"/>
  <c r="AD12" i="7"/>
  <c r="AA13" i="7"/>
  <c r="AF12" i="7"/>
  <c r="AD13" i="7" l="1"/>
  <c r="AC14" i="7"/>
  <c r="AT29" i="8"/>
  <c r="AM30" i="8"/>
  <c r="AA14" i="7"/>
  <c r="AF13" i="7"/>
  <c r="AR14" i="8"/>
  <c r="AL15" i="8"/>
  <c r="AT14" i="8"/>
  <c r="Z16" i="7"/>
  <c r="AT15" i="8" l="1"/>
  <c r="AR15" i="8"/>
  <c r="AL16" i="8"/>
  <c r="AA15" i="7"/>
  <c r="AF14" i="7"/>
  <c r="Z17" i="7"/>
  <c r="AM31" i="8"/>
  <c r="AT30" i="8"/>
  <c r="AD14" i="7"/>
  <c r="AC15" i="7"/>
  <c r="AC16" i="7" l="1"/>
  <c r="AD15" i="7"/>
  <c r="Z18" i="7"/>
  <c r="AT31" i="8"/>
  <c r="AM32" i="8"/>
  <c r="AA16" i="7"/>
  <c r="AF15" i="7"/>
  <c r="AL17" i="8"/>
  <c r="AR16" i="8"/>
  <c r="AT16" i="8"/>
  <c r="AA17" i="7" l="1"/>
  <c r="AF16" i="7"/>
  <c r="AT32" i="8"/>
  <c r="AM33" i="8"/>
  <c r="Z19" i="7"/>
  <c r="AR17" i="8"/>
  <c r="AT17" i="8"/>
  <c r="AL18" i="8"/>
  <c r="AC17" i="7"/>
  <c r="AD16" i="7"/>
  <c r="Z20" i="7" l="1"/>
  <c r="AD17" i="7"/>
  <c r="AC18" i="7"/>
  <c r="AR18" i="8"/>
  <c r="AL19" i="8"/>
  <c r="AT18" i="8"/>
  <c r="AT33" i="8"/>
  <c r="AM34" i="8"/>
  <c r="AA18" i="7"/>
  <c r="AF17" i="7"/>
  <c r="AA19" i="7" l="1"/>
  <c r="AF18" i="7"/>
  <c r="AJ18" i="7" s="1"/>
  <c r="AN18" i="7" s="1"/>
  <c r="AT34" i="8"/>
  <c r="AM35" i="8"/>
  <c r="AL20" i="8"/>
  <c r="AR19" i="8"/>
  <c r="AT19" i="8"/>
  <c r="AD18" i="7"/>
  <c r="AC19" i="7"/>
  <c r="Z21" i="7"/>
  <c r="AR20" i="8" l="1"/>
  <c r="AT20" i="8"/>
  <c r="AL21" i="8"/>
  <c r="AC20" i="7"/>
  <c r="AD19" i="7"/>
  <c r="AO18" i="7"/>
  <c r="Z22" i="7"/>
  <c r="AM36" i="8"/>
  <c r="AT35" i="8"/>
  <c r="AA20" i="7"/>
  <c r="AF19" i="7"/>
  <c r="AJ19" i="7" s="1"/>
  <c r="AN19" i="7" s="1"/>
  <c r="AO19" i="7" s="1"/>
  <c r="AA21" i="7" l="1"/>
  <c r="AF20" i="7"/>
  <c r="AJ20" i="7" s="1"/>
  <c r="AN20" i="7" s="1"/>
  <c r="AO20" i="7" s="1"/>
  <c r="AC21" i="7"/>
  <c r="AD20" i="7"/>
  <c r="AT21" i="8"/>
  <c r="AR21" i="8"/>
  <c r="AL22" i="8"/>
  <c r="Z23" i="7"/>
  <c r="AT36" i="8"/>
  <c r="AM37" i="8"/>
  <c r="AM38" i="8" l="1"/>
  <c r="AT37" i="8"/>
  <c r="Z24" i="7"/>
  <c r="AL23" i="8"/>
  <c r="AT22" i="8"/>
  <c r="AR22" i="8"/>
  <c r="AD21" i="7"/>
  <c r="AC22" i="7"/>
  <c r="AA22" i="7"/>
  <c r="AF21" i="7"/>
  <c r="AJ21" i="7" s="1"/>
  <c r="AN21" i="7" s="1"/>
  <c r="AO21" i="7" s="1"/>
  <c r="AD22" i="7" l="1"/>
  <c r="AC23" i="7"/>
  <c r="AA23" i="7"/>
  <c r="AF22" i="7"/>
  <c r="AJ22" i="7" s="1"/>
  <c r="AN22" i="7" s="1"/>
  <c r="AO22" i="7" s="1"/>
  <c r="AR23" i="8"/>
  <c r="AT23" i="8"/>
  <c r="AL24" i="8"/>
  <c r="Z25" i="7"/>
  <c r="AM39" i="8"/>
  <c r="AT38" i="8"/>
  <c r="AT39" i="8" l="1"/>
  <c r="AM40" i="8"/>
  <c r="Z26" i="7"/>
  <c r="AR24" i="8"/>
  <c r="AL25" i="8"/>
  <c r="AA24" i="7"/>
  <c r="AF23" i="7"/>
  <c r="AJ23" i="7" s="1"/>
  <c r="AN23" i="7" s="1"/>
  <c r="AO23" i="7" s="1"/>
  <c r="AC24" i="7"/>
  <c r="AD23" i="7"/>
  <c r="AT40" i="8" l="1"/>
  <c r="AM41" i="8"/>
  <c r="AC25" i="7"/>
  <c r="AD24" i="7"/>
  <c r="AA25" i="7"/>
  <c r="AF24" i="7"/>
  <c r="AJ24" i="7" s="1"/>
  <c r="AN24" i="7" s="1"/>
  <c r="AO24" i="7" s="1"/>
  <c r="AL26" i="8"/>
  <c r="AR25" i="8"/>
  <c r="Z27" i="7"/>
  <c r="AD25" i="7" l="1"/>
  <c r="AC26" i="7"/>
  <c r="Z28" i="7"/>
  <c r="AR26" i="8"/>
  <c r="AL27" i="8"/>
  <c r="AA26" i="7"/>
  <c r="AF25" i="7"/>
  <c r="AJ25" i="7" s="1"/>
  <c r="AN25" i="7" s="1"/>
  <c r="AO25" i="7" s="1"/>
  <c r="AT41" i="8"/>
  <c r="AM42" i="8"/>
  <c r="AA27" i="7" l="1"/>
  <c r="AF26" i="7"/>
  <c r="AJ26" i="7" s="1"/>
  <c r="AN26" i="7" s="1"/>
  <c r="AO26" i="7" s="1"/>
  <c r="AP26" i="7" s="1"/>
  <c r="AT42" i="8"/>
  <c r="AM43" i="8"/>
  <c r="AL28" i="8"/>
  <c r="AR27" i="8"/>
  <c r="Z29" i="7"/>
  <c r="AD26" i="7"/>
  <c r="AC27" i="7"/>
  <c r="AR28" i="8" l="1"/>
  <c r="AL29" i="8"/>
  <c r="AD27" i="7"/>
  <c r="AC28" i="7"/>
  <c r="Z30" i="7"/>
  <c r="AT43" i="8"/>
  <c r="AM44" i="8"/>
  <c r="AA28" i="7"/>
  <c r="AF27" i="7"/>
  <c r="AJ27" i="7" s="1"/>
  <c r="AN27" i="7" s="1"/>
  <c r="AO27" i="7" s="1"/>
  <c r="AC29" i="7" l="1"/>
  <c r="AD28" i="7"/>
  <c r="AA29" i="7"/>
  <c r="AF28" i="7"/>
  <c r="AJ28" i="7" s="1"/>
  <c r="AN28" i="7" s="1"/>
  <c r="AR29" i="8"/>
  <c r="AL30" i="8"/>
  <c r="AT44" i="8"/>
  <c r="AM45" i="8"/>
  <c r="Z31" i="7"/>
  <c r="AL31" i="8" l="1"/>
  <c r="AR30" i="8"/>
  <c r="Z32" i="7"/>
  <c r="AT45" i="8"/>
  <c r="AM46" i="8"/>
  <c r="AO28" i="7"/>
  <c r="AP28" i="7" s="1"/>
  <c r="AA30" i="7"/>
  <c r="AF29" i="7"/>
  <c r="AJ29" i="7" s="1"/>
  <c r="AN29" i="7" s="1"/>
  <c r="AC30" i="7"/>
  <c r="AD29" i="7"/>
  <c r="AD30" i="7" l="1"/>
  <c r="AC31" i="7"/>
  <c r="AA31" i="7"/>
  <c r="AF30" i="7"/>
  <c r="AJ30" i="7" s="1"/>
  <c r="AN30" i="7" s="1"/>
  <c r="AT46" i="8"/>
  <c r="AM47" i="8"/>
  <c r="Z33" i="7"/>
  <c r="AP29" i="7"/>
  <c r="AO29" i="7"/>
  <c r="AR31" i="8"/>
  <c r="AL32" i="8"/>
  <c r="AL33" i="8" l="1"/>
  <c r="AR32" i="8"/>
  <c r="AT47" i="8"/>
  <c r="AM48" i="8"/>
  <c r="AD31" i="7"/>
  <c r="AC32" i="7"/>
  <c r="Z34" i="7"/>
  <c r="AO30" i="7"/>
  <c r="AP30" i="7" s="1"/>
  <c r="AA32" i="7"/>
  <c r="AF31" i="7"/>
  <c r="AJ31" i="7" s="1"/>
  <c r="AN31" i="7" s="1"/>
  <c r="AA33" i="7" l="1"/>
  <c r="AF32" i="7"/>
  <c r="AJ32" i="7" s="1"/>
  <c r="AN32" i="7" s="1"/>
  <c r="Z35" i="7"/>
  <c r="AC33" i="7"/>
  <c r="AD32" i="7"/>
  <c r="AP31" i="7"/>
  <c r="AO31" i="7"/>
  <c r="AT48" i="8"/>
  <c r="AM49" i="8"/>
  <c r="AL34" i="8"/>
  <c r="AR33" i="8"/>
  <c r="AT49" i="8" l="1"/>
  <c r="AM50" i="8"/>
  <c r="AR34" i="8"/>
  <c r="AL35" i="8"/>
  <c r="AO32" i="7"/>
  <c r="AP32" i="7" s="1"/>
  <c r="AD33" i="7"/>
  <c r="AC34" i="7"/>
  <c r="Z37" i="7"/>
  <c r="Z36" i="7"/>
  <c r="AA34" i="7"/>
  <c r="AF33" i="7"/>
  <c r="AJ33" i="7" s="1"/>
  <c r="AN33" i="7" s="1"/>
  <c r="AA35" i="7" l="1"/>
  <c r="AF34" i="7"/>
  <c r="AJ34" i="7" s="1"/>
  <c r="AN34" i="7" s="1"/>
  <c r="AD34" i="7"/>
  <c r="AC35" i="7"/>
  <c r="AR35" i="8"/>
  <c r="AL36" i="8"/>
  <c r="AM51" i="8"/>
  <c r="AT50" i="8"/>
  <c r="Z38" i="7"/>
  <c r="AP33" i="7"/>
  <c r="AO33" i="7"/>
  <c r="AL37" i="8" l="1"/>
  <c r="AR36" i="8"/>
  <c r="Z39" i="7"/>
  <c r="AT51" i="8"/>
  <c r="AM52" i="8"/>
  <c r="AC37" i="7"/>
  <c r="AC36" i="7"/>
  <c r="AD35" i="7"/>
  <c r="AP34" i="7"/>
  <c r="AO34" i="7"/>
  <c r="AA37" i="7"/>
  <c r="AF37" i="7" s="1"/>
  <c r="AJ37" i="7" s="1"/>
  <c r="AN37" i="7" s="1"/>
  <c r="AA36" i="7"/>
  <c r="AF35" i="7"/>
  <c r="AJ35" i="7" s="1"/>
  <c r="AN35" i="7" s="1"/>
  <c r="AD36" i="7" l="1"/>
  <c r="AC38" i="7"/>
  <c r="AT52" i="8"/>
  <c r="AM53" i="8"/>
  <c r="AO35" i="7"/>
  <c r="AP35" i="7" s="1"/>
  <c r="AO37" i="7"/>
  <c r="AP37" i="7" s="1"/>
  <c r="AD37" i="7"/>
  <c r="Z40" i="7"/>
  <c r="AA38" i="7"/>
  <c r="AF36" i="7"/>
  <c r="AJ36" i="7" s="1"/>
  <c r="AN36" i="7" s="1"/>
  <c r="AR37" i="8"/>
  <c r="AL38" i="8"/>
  <c r="AA39" i="7" l="1"/>
  <c r="AF38" i="7"/>
  <c r="AJ38" i="7" s="1"/>
  <c r="AN38" i="7" s="1"/>
  <c r="Z41" i="7"/>
  <c r="AM54" i="8"/>
  <c r="AT53" i="8"/>
  <c r="AD38" i="7"/>
  <c r="AC39" i="7"/>
  <c r="AL39" i="8"/>
  <c r="AR38" i="8"/>
  <c r="AO36" i="7"/>
  <c r="AP36" i="7" s="1"/>
  <c r="AR39" i="8" l="1"/>
  <c r="AL40" i="8"/>
  <c r="AD39" i="7"/>
  <c r="AC40" i="7"/>
  <c r="AO38" i="7"/>
  <c r="AP38" i="7" s="1"/>
  <c r="AM55" i="8"/>
  <c r="AT54" i="8"/>
  <c r="Z42" i="7"/>
  <c r="AA40" i="7"/>
  <c r="AF39" i="7"/>
  <c r="AJ39" i="7" s="1"/>
  <c r="AN39" i="7" s="1"/>
  <c r="AO39" i="7" s="1"/>
  <c r="AD40" i="7" l="1"/>
  <c r="AC41" i="7"/>
  <c r="AL41" i="8"/>
  <c r="AR40" i="8"/>
  <c r="AA41" i="7"/>
  <c r="AF40" i="7"/>
  <c r="AJ40" i="7" s="1"/>
  <c r="AN40" i="7" s="1"/>
  <c r="Z43" i="7"/>
  <c r="AM56" i="8"/>
  <c r="AT55" i="8"/>
  <c r="AM57" i="8" l="1"/>
  <c r="AT56" i="8"/>
  <c r="Z44" i="7"/>
  <c r="AO40" i="7"/>
  <c r="AP40" i="7" s="1"/>
  <c r="AA42" i="7"/>
  <c r="AF41" i="7"/>
  <c r="AJ41" i="7" s="1"/>
  <c r="AN41" i="7" s="1"/>
  <c r="AR41" i="8"/>
  <c r="AL42" i="8"/>
  <c r="AC42" i="7"/>
  <c r="AD41" i="7"/>
  <c r="AC43" i="7" l="1"/>
  <c r="AD42" i="7"/>
  <c r="AR42" i="8"/>
  <c r="AL43" i="8"/>
  <c r="Z45" i="7"/>
  <c r="AO41" i="7"/>
  <c r="AP41" i="7" s="1"/>
  <c r="AA43" i="7"/>
  <c r="AF42" i="7"/>
  <c r="AJ42" i="7" s="1"/>
  <c r="AN42" i="7" s="1"/>
  <c r="AT57" i="8"/>
  <c r="AM58" i="8"/>
  <c r="AT58" i="8" l="1"/>
  <c r="AM59" i="8"/>
  <c r="AA44" i="7"/>
  <c r="AF43" i="7"/>
  <c r="AJ43" i="7" s="1"/>
  <c r="AN43" i="7" s="1"/>
  <c r="AO42" i="7"/>
  <c r="AP42" i="7"/>
  <c r="Z46" i="7"/>
  <c r="AL44" i="8"/>
  <c r="AR43" i="8"/>
  <c r="AC44" i="7"/>
  <c r="AD43" i="7"/>
  <c r="AO43" i="7" l="1"/>
  <c r="AP43" i="7" s="1"/>
  <c r="AA45" i="7"/>
  <c r="AF44" i="7"/>
  <c r="AJ44" i="7" s="1"/>
  <c r="AN44" i="7" s="1"/>
  <c r="AT59" i="8"/>
  <c r="AM60" i="8"/>
  <c r="AC45" i="7"/>
  <c r="AD44" i="7"/>
  <c r="AR44" i="8"/>
  <c r="AL45" i="8"/>
  <c r="Z47" i="7"/>
  <c r="Z48" i="7" l="1"/>
  <c r="Z49" i="7"/>
  <c r="AM61" i="8"/>
  <c r="AT60" i="8"/>
  <c r="AA46" i="7"/>
  <c r="AF45" i="7"/>
  <c r="AJ45" i="7" s="1"/>
  <c r="AN45" i="7" s="1"/>
  <c r="AR45" i="8"/>
  <c r="AL46" i="8"/>
  <c r="AC46" i="7"/>
  <c r="AD45" i="7"/>
  <c r="AP44" i="7"/>
  <c r="AO44" i="7"/>
  <c r="AL47" i="8" l="1"/>
  <c r="AR46" i="8"/>
  <c r="AA47" i="7"/>
  <c r="AF46" i="7"/>
  <c r="AJ46" i="7" s="1"/>
  <c r="AN46" i="7" s="1"/>
  <c r="Z50" i="7"/>
  <c r="AD46" i="7"/>
  <c r="AC47" i="7"/>
  <c r="AO45" i="7"/>
  <c r="AP45" i="7" s="1"/>
  <c r="AM62" i="8"/>
  <c r="AT61" i="8"/>
  <c r="AT62" i="8" l="1"/>
  <c r="AM63" i="8"/>
  <c r="AA49" i="7"/>
  <c r="AA48" i="7"/>
  <c r="AF47" i="7"/>
  <c r="AJ47" i="7" s="1"/>
  <c r="AN47" i="7" s="1"/>
  <c r="AO46" i="7"/>
  <c r="AP46" i="7" s="1"/>
  <c r="AC49" i="7"/>
  <c r="AD49" i="7" s="1"/>
  <c r="AC48" i="7"/>
  <c r="AD47" i="7"/>
  <c r="AR47" i="8"/>
  <c r="AL48" i="8"/>
  <c r="AA50" i="7" l="1"/>
  <c r="AF48" i="7"/>
  <c r="AJ48" i="7" s="1"/>
  <c r="AN48" i="7" s="1"/>
  <c r="AO47" i="7"/>
  <c r="AP47" i="7" s="1"/>
  <c r="AT63" i="8"/>
  <c r="AM64" i="8"/>
  <c r="AC50" i="7"/>
  <c r="AD50" i="7" s="1"/>
  <c r="AD48" i="7"/>
  <c r="AF49" i="7"/>
  <c r="AJ49" i="7" s="1"/>
  <c r="AN49" i="7" s="1"/>
  <c r="AL49" i="8"/>
  <c r="AR48" i="8"/>
  <c r="AO49" i="7" l="1"/>
  <c r="AP49" i="7" s="1"/>
  <c r="AO48" i="7"/>
  <c r="AP48" i="7" s="1"/>
  <c r="AL50" i="8"/>
  <c r="AR49" i="8"/>
  <c r="AT64" i="8"/>
  <c r="AM65" i="8"/>
  <c r="AF50" i="7"/>
  <c r="AJ50" i="7" s="1"/>
  <c r="AN50" i="7" s="1"/>
  <c r="AM66" i="8" l="1"/>
  <c r="AT65" i="8"/>
  <c r="AO50" i="7"/>
  <c r="AP50" i="7" s="1"/>
  <c r="AR50" i="8"/>
  <c r="AL51" i="8"/>
  <c r="AL52" i="8" l="1"/>
  <c r="AR51" i="8"/>
  <c r="AM67" i="8"/>
  <c r="AT67" i="8" s="1"/>
  <c r="AT66" i="8"/>
  <c r="AL53" i="8" l="1"/>
  <c r="AR52" i="8"/>
  <c r="AR53" i="8" l="1"/>
  <c r="AL54" i="8"/>
  <c r="AL55" i="8" l="1"/>
  <c r="AR54" i="8"/>
  <c r="AR55" i="8" l="1"/>
  <c r="AL56" i="8"/>
  <c r="AR56" i="8" l="1"/>
  <c r="AL57" i="8"/>
  <c r="AL58" i="8" l="1"/>
  <c r="AR57" i="8"/>
  <c r="AL59" i="8" l="1"/>
  <c r="AR58" i="8"/>
  <c r="AR59" i="8" l="1"/>
  <c r="AL60" i="8"/>
  <c r="AR60" i="8" l="1"/>
  <c r="AL61" i="8"/>
  <c r="AR61" i="8" l="1"/>
  <c r="AL62" i="8"/>
  <c r="AR62" i="8" l="1"/>
  <c r="AL63" i="8"/>
  <c r="AL64" i="8" l="1"/>
  <c r="AR63" i="8"/>
  <c r="AL65" i="8" l="1"/>
  <c r="AR64" i="8"/>
  <c r="AR65" i="8" l="1"/>
  <c r="AL66" i="8"/>
  <c r="AR66" i="8" l="1"/>
  <c r="AL67" i="8"/>
  <c r="AR67" i="8" s="1"/>
</calcChain>
</file>

<file path=xl/sharedStrings.xml><?xml version="1.0" encoding="utf-8"?>
<sst xmlns="http://schemas.openxmlformats.org/spreadsheetml/2006/main" count="1020" uniqueCount="581">
  <si>
    <t xml:space="preserve">Formula Rate - Non-Levelized </t>
  </si>
  <si>
    <t>Rate Formula Template</t>
  </si>
  <si>
    <t>Actual Attachment H</t>
  </si>
  <si>
    <t>Utilizing FERC Form 1 Data</t>
  </si>
  <si>
    <t>Page 1</t>
  </si>
  <si>
    <t>Cheyenne Light, Fuel &amp; Power</t>
  </si>
  <si>
    <t>Line</t>
  </si>
  <si>
    <t>No.</t>
  </si>
  <si>
    <t>Per Tariff as Filed</t>
  </si>
  <si>
    <t>Updated Reference (Note 1)</t>
  </si>
  <si>
    <t>GROSS REVENUE REQUIREMENT  (page 3, line 31)</t>
  </si>
  <si>
    <t xml:space="preserve"> </t>
  </si>
  <si>
    <t xml:space="preserve">REVENUE CREDITS </t>
  </si>
  <si>
    <t>(Note S)</t>
  </si>
  <si>
    <t xml:space="preserve">  Account No. 454</t>
  </si>
  <si>
    <t>(Worksheet A1, line 6)</t>
  </si>
  <si>
    <t xml:space="preserve">  Account No. 456.1</t>
  </si>
  <si>
    <t>(Worksheet A1, line 42, col (b) )</t>
  </si>
  <si>
    <t>Held for Future Use</t>
  </si>
  <si>
    <t>TOTAL REVENUE CREDITS  (sum lines 2-5)</t>
  </si>
  <si>
    <t>(sum lines 2-5)</t>
  </si>
  <si>
    <t>NET REVENUE REQUIREMENT</t>
  </si>
  <si>
    <t>(line 1 minus line 6)</t>
  </si>
  <si>
    <t xml:space="preserve">DIVISOR </t>
  </si>
  <si>
    <t xml:space="preserve">   Divisor (kW)</t>
  </si>
  <si>
    <t>(Worksheet A6, Line 14)</t>
  </si>
  <si>
    <t>RATES</t>
  </si>
  <si>
    <t xml:space="preserve">   Annual</t>
  </si>
  <si>
    <t xml:space="preserve">   Monthly</t>
  </si>
  <si>
    <t>12 months/year</t>
  </si>
  <si>
    <t xml:space="preserve">   Weekly</t>
  </si>
  <si>
    <t>52 weeks/year</t>
  </si>
  <si>
    <t xml:space="preserve">   Daily On-Peak</t>
  </si>
  <si>
    <t>6 days/week</t>
  </si>
  <si>
    <t xml:space="preserve">   Daily Off-Peak</t>
  </si>
  <si>
    <t>7 days/week</t>
  </si>
  <si>
    <t xml:space="preserve">   Hourly On-Peak</t>
  </si>
  <si>
    <t>16 hours/day</t>
  </si>
  <si>
    <t xml:space="preserve">   Hourly Off-Peak</t>
  </si>
  <si>
    <t>24 hours/day</t>
  </si>
  <si>
    <t>Page 2</t>
  </si>
  <si>
    <t>(1)</t>
  </si>
  <si>
    <t>(2)</t>
  </si>
  <si>
    <t>Form No. 1</t>
  </si>
  <si>
    <t>Page, Line, Col.</t>
  </si>
  <si>
    <t>RATE BASE: (Note A, V)</t>
  </si>
  <si>
    <t>GROSS PLANT IN SERVICE     (Note A)</t>
  </si>
  <si>
    <t xml:space="preserve">  Production</t>
  </si>
  <si>
    <t>Worksheet A4, Page 1, Line 14, Col. (b)</t>
  </si>
  <si>
    <t xml:space="preserve">  Transmission</t>
  </si>
  <si>
    <t>Worksheet A4, Page 1, Line 14, Col. (c)</t>
  </si>
  <si>
    <t xml:space="preserve">  Distribution</t>
  </si>
  <si>
    <t>Worksheet A4, Page 1, Line 14, Col. (d)</t>
  </si>
  <si>
    <t xml:space="preserve">  General &amp; Intangible</t>
  </si>
  <si>
    <t>Worksheet A4, Page 1, Line 14, Col. (e)</t>
  </si>
  <si>
    <t xml:space="preserve">  Common</t>
  </si>
  <si>
    <t>Worksheet A4, Page 1, Line 14, Col. (f)</t>
  </si>
  <si>
    <t>TOTAL GROSS PLANT</t>
  </si>
  <si>
    <t>(Sum of Lines 1 through 5)</t>
  </si>
  <si>
    <t>ACCUMULATED DEPRECIATION   (Note A)</t>
  </si>
  <si>
    <t>Worksheet A4, Page 1, Line 28, Col. (d)</t>
  </si>
  <si>
    <t>Worksheet A4, Page 1, Line 28, Col. (e)</t>
  </si>
  <si>
    <t>Worksheet A4, Page 1, Line 28, Col. (f)</t>
  </si>
  <si>
    <t>Worksheet A4, Page 1, Line 28, Col. (g)</t>
  </si>
  <si>
    <t>Worksheet A4, Page 1, Line 28, Col. (h)</t>
  </si>
  <si>
    <t>TOTAL ACCUM. DEPRECIATION</t>
  </si>
  <si>
    <t>(Sum of Lines 7 through 11)</t>
  </si>
  <si>
    <t xml:space="preserve">NET PLANT IN SERVICE  </t>
  </si>
  <si>
    <t xml:space="preserve">TOTAL NET PLANT </t>
  </si>
  <si>
    <t>(Sum of Lines 13 through 17)</t>
  </si>
  <si>
    <t>18a</t>
  </si>
  <si>
    <t xml:space="preserve">  CWIP Approved by FERC Order</t>
  </si>
  <si>
    <t>Worksheet A4, Page 1, Line 14, Col. (g)   (Notes Q, Z)</t>
  </si>
  <si>
    <t>ADJUSTMENTS TO RATE BASE (Note V)</t>
  </si>
  <si>
    <t xml:space="preserve">  Account No. 281 </t>
  </si>
  <si>
    <t>Worksheet A4, Page 2, Line 14, Col. (d) (Note F)</t>
  </si>
  <si>
    <t xml:space="preserve">  Account No. 282</t>
  </si>
  <si>
    <t>Worksheet A4, Page 2, Line 14, Col. (e) (Note F)</t>
  </si>
  <si>
    <t xml:space="preserve">  Account No. 283 </t>
  </si>
  <si>
    <t>Worksheet A4, Page 2, Line 14, Col. (f) (Note F)</t>
  </si>
  <si>
    <t xml:space="preserve">  Account No. 190 </t>
  </si>
  <si>
    <t>Worksheet A4, Page 2, Line 14, Col. (g) (Note F)</t>
  </si>
  <si>
    <t xml:space="preserve">  Account No. 255 (enter Zero)</t>
  </si>
  <si>
    <t>Note B</t>
  </si>
  <si>
    <t>23a</t>
  </si>
  <si>
    <t xml:space="preserve">  Unamortized Regulatory Asset </t>
  </si>
  <si>
    <t>Worksheet A4, Page 2, Line 14, Col. (b) (Notes P,Z)</t>
  </si>
  <si>
    <t>23b</t>
  </si>
  <si>
    <t xml:space="preserve">  Unamortized Abandoned Plant  </t>
  </si>
  <si>
    <t>Worksheet A4, Page 2, Line 14, Col. (c) (Notes U, N and Z)</t>
  </si>
  <si>
    <t>23c</t>
  </si>
  <si>
    <t xml:space="preserve">  Unfunded Reserves</t>
  </si>
  <si>
    <t>Worksheet A4, Page 2, Line 22, Col. (h)  (Note R)</t>
  </si>
  <si>
    <t xml:space="preserve">  FAS 109 Adjustment</t>
  </si>
  <si>
    <t>Worksheet A3, Page 1, Line 14</t>
  </si>
  <si>
    <t xml:space="preserve">  Excess Deferred Fed Income Taxes Transmission Only</t>
  </si>
  <si>
    <t xml:space="preserve">Worksheet A3, Line 24, Col. (h) </t>
  </si>
  <si>
    <t xml:space="preserve">TOTAL ADJUSTMENTS </t>
  </si>
  <si>
    <t>(Sum of Lines 19 - 25)</t>
  </si>
  <si>
    <t xml:space="preserve">LAND HELD FOR FUTURE USE </t>
  </si>
  <si>
    <t>Worksheet A4, Page 1, Line 14, Col. (h) (Note G)</t>
  </si>
  <si>
    <t xml:space="preserve">WORKING CAPITAL </t>
  </si>
  <si>
    <t>(Note H)</t>
  </si>
  <si>
    <t xml:space="preserve">  Cash Working Capital</t>
  </si>
  <si>
    <t>1/8*(Page 3, Line 8)</t>
  </si>
  <si>
    <t xml:space="preserve">  Materials &amp; Supplies </t>
  </si>
  <si>
    <t xml:space="preserve">Worksheet A4, Page 3, Line 17, Col. (e ) </t>
  </si>
  <si>
    <t xml:space="preserve">  Prepayments (Account 165)</t>
  </si>
  <si>
    <t xml:space="preserve">Worksheet A8, Page 1, Line 26 , Col. (f) </t>
  </si>
  <si>
    <t>TOTAL WORKING CAPITAL</t>
  </si>
  <si>
    <t>(Sum of Lines 28 through 30)</t>
  </si>
  <si>
    <t>RATE BASE</t>
  </si>
  <si>
    <t>(Sum lines 18, 26, 27, &amp; 31)</t>
  </si>
  <si>
    <t>Page 3</t>
  </si>
  <si>
    <t xml:space="preserve">O&amp;M  </t>
  </si>
  <si>
    <t xml:space="preserve">  Transmission </t>
  </si>
  <si>
    <t>321.112.b</t>
  </si>
  <si>
    <t xml:space="preserve">     Less Account 561.1-561.3</t>
  </si>
  <si>
    <t>321.85-87.b</t>
  </si>
  <si>
    <t>2a</t>
  </si>
  <si>
    <t xml:space="preserve">     Less Account 565</t>
  </si>
  <si>
    <t>321.96.b</t>
  </si>
  <si>
    <t xml:space="preserve">  A&amp;G</t>
  </si>
  <si>
    <t>323.197.b</t>
  </si>
  <si>
    <t xml:space="preserve">     Adjustments to A&amp;G</t>
  </si>
  <si>
    <t xml:space="preserve">     Less EPRI &amp; Reg. Comm. Exp. &amp; Non-safety  Ad.  (Note I)</t>
  </si>
  <si>
    <t>Worksheet A2 Line 5</t>
  </si>
  <si>
    <t>5a</t>
  </si>
  <si>
    <t xml:space="preserve">     Plus Transmission Related Reg. Comm. Exp.</t>
  </si>
  <si>
    <t>Worksheet A2 Line 14</t>
  </si>
  <si>
    <t>5b</t>
  </si>
  <si>
    <t xml:space="preserve">     Plus: PBOP Actual Cash Outlay</t>
  </si>
  <si>
    <t>(Note J)</t>
  </si>
  <si>
    <t>5c</t>
  </si>
  <si>
    <t xml:space="preserve">     Less: PBOP Net Periodic Expense</t>
  </si>
  <si>
    <t>Worksheet A2 Line 22</t>
  </si>
  <si>
    <t>356</t>
  </si>
  <si>
    <t xml:space="preserve">  Transmission Lease Payments</t>
  </si>
  <si>
    <t>(Note W)</t>
  </si>
  <si>
    <t>TOTAL O&amp;M  (sum lines 1, 3, 5a, 5b, 6, 7 less lines 2, 2a, 5, 5c)</t>
  </si>
  <si>
    <t>DEPRECIATION AND AMORTIZATION EXPENSE (Note A)</t>
  </si>
  <si>
    <t>336.7.f</t>
  </si>
  <si>
    <t xml:space="preserve">  General &amp; Intangible </t>
  </si>
  <si>
    <t>336.10.f &amp; 336.1.f</t>
  </si>
  <si>
    <t>336.11.f</t>
  </si>
  <si>
    <t>11a</t>
  </si>
  <si>
    <t xml:space="preserve">  Amortization of Abandoned Plant</t>
  </si>
  <si>
    <t xml:space="preserve">(Note N) </t>
  </si>
  <si>
    <t xml:space="preserve">TOTAL DEPRECIATION </t>
  </si>
  <si>
    <t>(Sum of Lines 9 through 11a)</t>
  </si>
  <si>
    <t>TAXES OTHER THAN INCOME TAXES  (Note D)</t>
  </si>
  <si>
    <t xml:space="preserve">  LABOR RELATED</t>
  </si>
  <si>
    <t xml:space="preserve">          Payroll</t>
  </si>
  <si>
    <t>263.i</t>
  </si>
  <si>
    <t>262-263.l</t>
  </si>
  <si>
    <t xml:space="preserve">          Highway and vehicle</t>
  </si>
  <si>
    <t xml:space="preserve">  PLANT RELATED</t>
  </si>
  <si>
    <t xml:space="preserve">         Property</t>
  </si>
  <si>
    <t xml:space="preserve">         Gross Receipts</t>
  </si>
  <si>
    <t xml:space="preserve">  Other (Note AA)</t>
  </si>
  <si>
    <t>Intentionally left blank</t>
  </si>
  <si>
    <t xml:space="preserve">TOTAL OTHER TAXES </t>
  </si>
  <si>
    <t>(Sum of Lines 13 through 19)</t>
  </si>
  <si>
    <t xml:space="preserve">INCOME TAXES          </t>
  </si>
  <si>
    <t>(Note K)</t>
  </si>
  <si>
    <t xml:space="preserve">     T=1 - {[(1 - SIT) * (1 - FIT)] / (1 - SIT * FIT * p)} =</t>
  </si>
  <si>
    <t xml:space="preserve">     CIT=(T/(1-T)) * (1-(WCLTD/R)) =</t>
  </si>
  <si>
    <t xml:space="preserve">       where WCLTD=(page 3, line 27) and R= (page 3, line 30)</t>
  </si>
  <si>
    <t xml:space="preserve">       and FIT, SIT &amp; p are as given in Note K.</t>
  </si>
  <si>
    <t xml:space="preserve">      1 / (1 - T)  = (from line 21)</t>
  </si>
  <si>
    <t>Amortized Investment Tax Credit (266.8f)</t>
  </si>
  <si>
    <t>266.8.f</t>
  </si>
  <si>
    <t>266.3.f</t>
  </si>
  <si>
    <t>24a</t>
  </si>
  <si>
    <t>Amortization of Excess Deferred Income Taxes Transmission only</t>
  </si>
  <si>
    <t>Worksheet A4, Page 3, Line 23, Col. (f) (Note X)</t>
  </si>
  <si>
    <t>24aa</t>
  </si>
  <si>
    <t>Permanent Differences  Transmission only</t>
  </si>
  <si>
    <t>Worksheet A9, Line 10, Col (e )  (Notes T, Y)</t>
  </si>
  <si>
    <t>24b</t>
  </si>
  <si>
    <t>Tax Effect of Permanent Differences</t>
  </si>
  <si>
    <t>(Line 21 times Line 24aa) (Notes T, Y)</t>
  </si>
  <si>
    <t xml:space="preserve">Income Tax Calculation </t>
  </si>
  <si>
    <t>(Line 22 times Line 28)</t>
  </si>
  <si>
    <t>ITC Adjustment</t>
  </si>
  <si>
    <t>(Line 23 times Line 24)</t>
  </si>
  <si>
    <t>26a</t>
  </si>
  <si>
    <t xml:space="preserve">Excess Deferred Income Tax Adjustment </t>
  </si>
  <si>
    <t>(Line 23 times Line 24a)</t>
  </si>
  <si>
    <t>26b</t>
  </si>
  <si>
    <t>Permanent Differences Tax Adjustment</t>
  </si>
  <si>
    <t>(Line 23 times Line 24b)</t>
  </si>
  <si>
    <t>Total Income Taxes</t>
  </si>
  <si>
    <t>(Sum of Lines 25 and 26b less lines 26, 26a )</t>
  </si>
  <si>
    <t xml:space="preserve">RETURN </t>
  </si>
  <si>
    <t xml:space="preserve">  Rate Base * Rate of Return plus Incentive Return</t>
  </si>
  <si>
    <t>(Page 2, Line 32 x Page 4, Line 31, Col. (5)) + Page 4, Line 32</t>
  </si>
  <si>
    <t>REV. REQUIREMENT</t>
  </si>
  <si>
    <t>(Sum of Lines 8, 12, 20, 27, 28)</t>
  </si>
  <si>
    <t>Page 4</t>
  </si>
  <si>
    <t>TRANSMISSION PLANT INCLUDED IN RATES</t>
  </si>
  <si>
    <t>Total transmission plant</t>
  </si>
  <si>
    <t>(Page 2, Line 2, Column 3)</t>
  </si>
  <si>
    <t xml:space="preserve">Less transmission plant excluded from Wholesale Rates </t>
  </si>
  <si>
    <t>(Note L)</t>
  </si>
  <si>
    <t xml:space="preserve">Less transmission plant included in OATT Ancillary Services </t>
  </si>
  <si>
    <t>(Note M)</t>
  </si>
  <si>
    <t>(Note M), See Act Att-H, Page 4, Line 3 Adj tab</t>
  </si>
  <si>
    <t xml:space="preserve">Transmission plant included in Wholesale Rates  </t>
  </si>
  <si>
    <t>(Line 1 less Lines 2 &amp; 3)</t>
  </si>
  <si>
    <t xml:space="preserve">Percentage of transmission plant included in Wholesale Rates </t>
  </si>
  <si>
    <t xml:space="preserve"> (Line 4 divided by Line 1)</t>
  </si>
  <si>
    <t xml:space="preserve">TRANSMISSION EXPENSES </t>
  </si>
  <si>
    <t xml:space="preserve">Total transmission expenses  </t>
  </si>
  <si>
    <t>(Page 3, Line 1, column 3)</t>
  </si>
  <si>
    <t xml:space="preserve">Less transmission expenses included in OATT Ancillary Services </t>
  </si>
  <si>
    <t>(Note E)</t>
  </si>
  <si>
    <t>Included transmission expenses</t>
  </si>
  <si>
    <t>(Line 6 less Line 7)</t>
  </si>
  <si>
    <t xml:space="preserve">% of transmission expenses after adjustment  </t>
  </si>
  <si>
    <t>(Line 8 divided by Line 6)</t>
  </si>
  <si>
    <t xml:space="preserve">% of transmission plant included in wholesale Rates  </t>
  </si>
  <si>
    <t>(Line 5)</t>
  </si>
  <si>
    <t>% of transmission expenses included in wholesale Rates</t>
  </si>
  <si>
    <t>(Line 9 times Line 10)</t>
  </si>
  <si>
    <t>WAGES &amp; SALARY ALLOCATOR   (W&amp;S)</t>
  </si>
  <si>
    <t>Form 1 Reference</t>
  </si>
  <si>
    <t>354.20.b</t>
  </si>
  <si>
    <t>354.21.b</t>
  </si>
  <si>
    <t>354.23.b</t>
  </si>
  <si>
    <t xml:space="preserve">  Other</t>
  </si>
  <si>
    <t>354.24, 25, 26.b</t>
  </si>
  <si>
    <t xml:space="preserve">  Total  </t>
  </si>
  <si>
    <t>(Sum of Lines 12-15)</t>
  </si>
  <si>
    <t xml:space="preserve">COMMON PLANT ALLOCATOR  (CE) </t>
  </si>
  <si>
    <t xml:space="preserve">  Electric</t>
  </si>
  <si>
    <t>200.3.c</t>
  </si>
  <si>
    <t xml:space="preserve">  Gas</t>
  </si>
  <si>
    <t>201.3.d</t>
  </si>
  <si>
    <t>201.3.x</t>
  </si>
  <si>
    <t>(Sum of Lines 17-19)</t>
  </si>
  <si>
    <t>RETURN (R)</t>
  </si>
  <si>
    <t>Long Term Interest</t>
  </si>
  <si>
    <t>117, Column c, lines 62+63+64-65-66+67</t>
  </si>
  <si>
    <t>Preferred Dividends</t>
  </si>
  <si>
    <t>118.29.c (positive number)</t>
  </si>
  <si>
    <t>Development of Common Stock:</t>
  </si>
  <si>
    <t>Proprietary Capital</t>
  </si>
  <si>
    <t>112.16.c</t>
  </si>
  <si>
    <t xml:space="preserve">Less Preferred Stock </t>
  </si>
  <si>
    <t xml:space="preserve">(Line 28) </t>
  </si>
  <si>
    <t xml:space="preserve">(Line 29) </t>
  </si>
  <si>
    <t xml:space="preserve">Less Account 216.1 </t>
  </si>
  <si>
    <t xml:space="preserve">112.12.c  </t>
  </si>
  <si>
    <t>Less Account 219</t>
  </si>
  <si>
    <t xml:space="preserve">112.15.c  </t>
  </si>
  <si>
    <t>Common Stock</t>
  </si>
  <si>
    <t>(Line 23 less lines 24, 25, 26)</t>
  </si>
  <si>
    <t xml:space="preserve">  Long Term Debt</t>
  </si>
  <si>
    <t xml:space="preserve"> 112, sum of  18.c through 21.c</t>
  </si>
  <si>
    <t xml:space="preserve">  Preferred Stock </t>
  </si>
  <si>
    <t>112.3.c</t>
  </si>
  <si>
    <t xml:space="preserve">  Common Stock </t>
  </si>
  <si>
    <t>Line 27</t>
  </si>
  <si>
    <t xml:space="preserve">Total </t>
  </si>
  <si>
    <t>(Sum of Lines 28-30)</t>
  </si>
  <si>
    <t>Incentive Return</t>
  </si>
  <si>
    <t>Worksheet A7, Column (e )</t>
  </si>
  <si>
    <t>Note 1:</t>
  </si>
  <si>
    <t>Items in the Updated Reference column highlighted in gray are changes from the Tariff and As Filed column.</t>
  </si>
  <si>
    <t>Worksheet A3</t>
  </si>
  <si>
    <t>Accumulated Deferred Income Taxes</t>
  </si>
  <si>
    <t>Page 1 of 1</t>
  </si>
  <si>
    <t>Item</t>
  </si>
  <si>
    <t>Ref</t>
  </si>
  <si>
    <t>(a)</t>
  </si>
  <si>
    <t>(b)</t>
  </si>
  <si>
    <t xml:space="preserve">  Account No. 281 (enter negative)</t>
  </si>
  <si>
    <t>272.2.b &amp; 273.2.k</t>
  </si>
  <si>
    <t xml:space="preserve">  Account No. 282 (enter negative)</t>
  </si>
  <si>
    <t>274.2.b &amp; 275.2.k</t>
  </si>
  <si>
    <t>See A-3, Line 3 Adj tab</t>
  </si>
  <si>
    <t xml:space="preserve">  Account No. 283 (enter negative)</t>
  </si>
  <si>
    <t>276.9.b &amp; 277.9.k</t>
  </si>
  <si>
    <t>234.8.b&amp;c</t>
  </si>
  <si>
    <t>234.13.b&amp;c</t>
  </si>
  <si>
    <t>FAS 109 (Note E)</t>
  </si>
  <si>
    <t>FAS 109 Adjustment to ADIT</t>
  </si>
  <si>
    <t>FAS 109 AFUDC Equity in Plant</t>
  </si>
  <si>
    <t>232.1.b &amp; 232.1.f</t>
  </si>
  <si>
    <t>Reg Liability FAS 109 ITC (enter negative)</t>
  </si>
  <si>
    <t>278.1.b &amp; 278.1.f</t>
  </si>
  <si>
    <t>Reg Liability Retiree HC (enter negative)</t>
  </si>
  <si>
    <t>278.3.b &amp; 278.3.f</t>
  </si>
  <si>
    <t>278.2.b &amp; 278.2.f</t>
  </si>
  <si>
    <t>Federal Income Tax Rate</t>
  </si>
  <si>
    <t>FAS 109 Adjustment to ADIT for Attachment H</t>
  </si>
  <si>
    <t>Account 182.3 / 254 (Note F)</t>
  </si>
  <si>
    <t>Total Protected Property - EDIT</t>
  </si>
  <si>
    <t>Company Records</t>
  </si>
  <si>
    <t>Total Non-Protected Property - EDIT</t>
  </si>
  <si>
    <t>Total Protected NOL - DDIT</t>
  </si>
  <si>
    <t>Total Non-Protected Non-Property - EDIT</t>
  </si>
  <si>
    <t>Total Regulatory Liability - EDFIT - Tax Reform Act of 1986</t>
  </si>
  <si>
    <t>Total Account 182.3 / 254 Regulatory Liability EDIT (Note G)</t>
  </si>
  <si>
    <t>Worksheet A4</t>
  </si>
  <si>
    <t>Rate Base Worksheet</t>
  </si>
  <si>
    <t>Page 1 of 3</t>
  </si>
  <si>
    <t xml:space="preserve">Gross Plant In Service </t>
  </si>
  <si>
    <t>CWIP</t>
  </si>
  <si>
    <t>LHFFU</t>
  </si>
  <si>
    <t>Line No</t>
  </si>
  <si>
    <t>Month</t>
  </si>
  <si>
    <t>Production</t>
  </si>
  <si>
    <t>Transmission</t>
  </si>
  <si>
    <t>Distribution</t>
  </si>
  <si>
    <t>General &amp; Intangible 
(Note 2)</t>
  </si>
  <si>
    <t>Common</t>
  </si>
  <si>
    <t>CWIP (Note C)</t>
  </si>
  <si>
    <t>Land Held for Future Use</t>
  </si>
  <si>
    <t>(c)</t>
  </si>
  <si>
    <t>(d)</t>
  </si>
  <si>
    <t>(e)</t>
  </si>
  <si>
    <t>(f)</t>
  </si>
  <si>
    <t>(g)</t>
  </si>
  <si>
    <t>(h)</t>
  </si>
  <si>
    <t>FN1 Reference for Dec</t>
  </si>
  <si>
    <t>205.46.g</t>
  </si>
  <si>
    <t>207.58.g</t>
  </si>
  <si>
    <t>207.75.g</t>
  </si>
  <si>
    <t>205.5.g &amp; 207.99.g</t>
  </si>
  <si>
    <t>201.8.e,f,g,h (Note L)</t>
  </si>
  <si>
    <t>216.x.b</t>
  </si>
  <si>
    <t>214.x.d</t>
  </si>
  <si>
    <t>December Prior Year</t>
  </si>
  <si>
    <t>205.46.g-205.44.g</t>
  </si>
  <si>
    <t>205.5.g + 207.99.g - 207.97.g</t>
  </si>
  <si>
    <t>January</t>
  </si>
  <si>
    <t>February</t>
  </si>
  <si>
    <t xml:space="preserve">March </t>
  </si>
  <si>
    <t>April</t>
  </si>
  <si>
    <t>May</t>
  </si>
  <si>
    <t>June</t>
  </si>
  <si>
    <t>July</t>
  </si>
  <si>
    <t xml:space="preserve">August </t>
  </si>
  <si>
    <t>September</t>
  </si>
  <si>
    <t>October</t>
  </si>
  <si>
    <t>November</t>
  </si>
  <si>
    <t xml:space="preserve">December </t>
  </si>
  <si>
    <t xml:space="preserve">Average of the 13 Monthly Balances </t>
  </si>
  <si>
    <t xml:space="preserve">Accumulated Depreciation </t>
  </si>
  <si>
    <t>reserved</t>
  </si>
  <si>
    <t>General &amp; Intangible (Note 3)</t>
  </si>
  <si>
    <t>219.20-24.c</t>
  </si>
  <si>
    <t>219.25.c</t>
  </si>
  <si>
    <t>219.26.c</t>
  </si>
  <si>
    <t>219.28.c &amp; 200.21.c</t>
  </si>
  <si>
    <t>201.14.e,f,g,h (Note L)</t>
  </si>
  <si>
    <t>Page 2 of 3</t>
  </si>
  <si>
    <t>Adjustments to Rate Base</t>
  </si>
  <si>
    <t xml:space="preserve">Unamortized Regulatory Asset </t>
  </si>
  <si>
    <t xml:space="preserve">Unamortized Abandoned Plant  </t>
  </si>
  <si>
    <t xml:space="preserve">Account No. 281
Accumulated Deferred Income Taxes </t>
  </si>
  <si>
    <t xml:space="preserve">Account No. 282
Accumulated Deferred Income Taxes </t>
  </si>
  <si>
    <t xml:space="preserve">Account No. 283
Accumulated Deferred Income Taxes </t>
  </si>
  <si>
    <t xml:space="preserve">Account No. 190
Accumulated Deferred Income Taxes </t>
  </si>
  <si>
    <t>Account No. 165
Prepayments</t>
  </si>
  <si>
    <t>Notes A &amp; E</t>
  </si>
  <si>
    <t>Notes B &amp; F</t>
  </si>
  <si>
    <t>Note D</t>
  </si>
  <si>
    <t>Average of the 13 Monthly Balances -</t>
  </si>
  <si>
    <t>(Except ADIT which is average of Beg. &amp; End Balances)</t>
  </si>
  <si>
    <t>Unfunded Reserves    (Note G)</t>
  </si>
  <si>
    <t>List of all reserves:</t>
  </si>
  <si>
    <t>Amount 
(Enter the negative of amount reflected in the Cheyenne Light Form 1)</t>
  </si>
  <si>
    <t xml:space="preserve">Enter 1 if NOT in a trust or reserved account, enter zero (0) if included in a trust or reserved account </t>
  </si>
  <si>
    <t>Enter 1 if the accrual account is included in the formula rate, enter zero (0) if the accrual account is NOT included in the formula rate</t>
  </si>
  <si>
    <t xml:space="preserve">Enter the percentage paid for by customers, 1 less the percent associated with an offsetting liability on the balance sheet </t>
  </si>
  <si>
    <t xml:space="preserve">Allocation (Plant or Labor Allocator) </t>
  </si>
  <si>
    <t>Amount Allocated, col. (c) x col. (d) x col. (e) x col. (f) x col. (g)</t>
  </si>
  <si>
    <t>Reserve 1</t>
  </si>
  <si>
    <t>Reserve 2</t>
  </si>
  <si>
    <t>Reserve 3</t>
  </si>
  <si>
    <t>Reserve 4</t>
  </si>
  <si>
    <t>…</t>
  </si>
  <si>
    <t>Total</t>
  </si>
  <si>
    <t>Page 3 of 3</t>
  </si>
  <si>
    <t>Materials &amp; Supplies</t>
  </si>
  <si>
    <t>Deferred Tax Items</t>
  </si>
  <si>
    <t xml:space="preserve">  Materials &amp; Supplies: Transmission Plant</t>
  </si>
  <si>
    <t xml:space="preserve">  Materials &amp; Supplies: Stores Expense Undistributed</t>
  </si>
  <si>
    <t xml:space="preserve">  Materials &amp; Supplies: Construction</t>
  </si>
  <si>
    <t xml:space="preserve">  Materials &amp; Supplies</t>
  </si>
  <si>
    <t>227.8.c</t>
  </si>
  <si>
    <t>227.16.c</t>
  </si>
  <si>
    <t>227.5.c</t>
  </si>
  <si>
    <t>Total (Note E)</t>
  </si>
  <si>
    <t>Allocator</t>
  </si>
  <si>
    <t>TP</t>
  </si>
  <si>
    <t>WS</t>
  </si>
  <si>
    <t>NA</t>
  </si>
  <si>
    <t>Allocator Value (Note J)</t>
  </si>
  <si>
    <t>Avg of 13 Month Balances - Allocated</t>
  </si>
  <si>
    <t>Amortization of Account 190 Deferred Tax Asset on Regulatory Liability for EDIT (Note K)</t>
  </si>
  <si>
    <t>Amortization of Account 254015 Regulatory Liability for EDIT (Note K)</t>
  </si>
  <si>
    <t>Amount of Excess Deferred Income Tax Amortization Total Company (Note I)</t>
  </si>
  <si>
    <t>(Sum of Lines 19-20)</t>
  </si>
  <si>
    <t>2017 Net Plant Allocator</t>
  </si>
  <si>
    <t>Note H</t>
  </si>
  <si>
    <t>Amount of Excess Deferred Income Tax Amortization for Attachment H</t>
  </si>
  <si>
    <t xml:space="preserve">Note 2: </t>
  </si>
  <si>
    <t>A reference was added to remove 207.97.g which is the property under capital lease as it is not a component of the ATRR.</t>
  </si>
  <si>
    <t>Note 3:</t>
  </si>
  <si>
    <t>A reference was added to remove 200.21.c  from 219.28.c. Amount in 200.21.c is the deprecation for property under capital lease and the amount in 219.28.c  contains depreciation for property under capital lease.</t>
  </si>
  <si>
    <t>Description</t>
  </si>
  <si>
    <t>BOY Balance</t>
  </si>
  <si>
    <t>EOY Balance</t>
  </si>
  <si>
    <t>Corriedale Assets Using different Depreciation Rates</t>
  </si>
  <si>
    <t>King Ranch Substation Assets Using different Depreciation Rates</t>
  </si>
  <si>
    <t>Adjusted Transmission Depreciation, A-3 Line 3 Adj</t>
  </si>
  <si>
    <r>
      <t>Transmission Plant to Exclude in Transmission Plant Allocator</t>
    </r>
    <r>
      <rPr>
        <vertAlign val="superscript"/>
        <sz val="11"/>
        <color theme="1"/>
        <rFont val="Times New Roman"/>
        <family val="1"/>
      </rPr>
      <t>A</t>
    </r>
    <r>
      <rPr>
        <sz val="11"/>
        <color theme="1"/>
        <rFont val="Times New Roman"/>
        <family val="1"/>
      </rPr>
      <t>:</t>
    </r>
  </si>
  <si>
    <t>Generation Step-Up Units</t>
  </si>
  <si>
    <t>35301 Station Equipment</t>
  </si>
  <si>
    <t>Corriedale Assets</t>
  </si>
  <si>
    <t>35300 Station Equipment</t>
  </si>
  <si>
    <t>GSU already Removed</t>
  </si>
  <si>
    <t>35500 Poles and Fixtures</t>
  </si>
  <si>
    <t>35600 Overhead Conductors and Devices</t>
  </si>
  <si>
    <t xml:space="preserve">Transmission Plant to Exclude </t>
  </si>
  <si>
    <t>Act Att-H, Page 4, Line 3</t>
  </si>
  <si>
    <r>
      <rPr>
        <vertAlign val="superscript"/>
        <sz val="11"/>
        <color theme="1"/>
        <rFont val="Times New Roman"/>
        <family val="1"/>
      </rPr>
      <t>A</t>
    </r>
    <r>
      <rPr>
        <sz val="11"/>
        <color theme="1"/>
        <rFont val="Times New Roman"/>
        <family val="1"/>
      </rPr>
      <t>Amounts are reduced by pending retirements as accrued in the general ledger.</t>
    </r>
  </si>
  <si>
    <t>Generator Step Up Units</t>
  </si>
  <si>
    <t>Plant Account</t>
  </si>
  <si>
    <t>353</t>
  </si>
  <si>
    <t>Sum of ending_balance</t>
  </si>
  <si>
    <t>Column Labels</t>
  </si>
  <si>
    <t>2022</t>
  </si>
  <si>
    <t>2023</t>
  </si>
  <si>
    <t>Grand Total</t>
  </si>
  <si>
    <t>Row Labels</t>
  </si>
  <si>
    <t>Dec</t>
  </si>
  <si>
    <t>Jan</t>
  </si>
  <si>
    <t>Feb</t>
  </si>
  <si>
    <t>Mar</t>
  </si>
  <si>
    <t>Apr</t>
  </si>
  <si>
    <t>Jun</t>
  </si>
  <si>
    <t>Jul</t>
  </si>
  <si>
    <t>Aug</t>
  </si>
  <si>
    <t>Sep</t>
  </si>
  <si>
    <t>Oct</t>
  </si>
  <si>
    <t>Nov</t>
  </si>
  <si>
    <t>135301 - Ele Trans Sub-Stn Eq GSU</t>
  </si>
  <si>
    <t>Retirement Accrual</t>
  </si>
  <si>
    <t>Net GSU</t>
  </si>
  <si>
    <t>13 Month Average</t>
  </si>
  <si>
    <t>Corriedale Depreciation adjustment workpaper</t>
  </si>
  <si>
    <t>Plant in Service Balance</t>
  </si>
  <si>
    <t>Depr Rate (FERC)</t>
  </si>
  <si>
    <t>Depr Expense (FERC)</t>
  </si>
  <si>
    <t>Depr Rate (Book)</t>
  </si>
  <si>
    <t>Depr Expense (Book)</t>
  </si>
  <si>
    <t>Variance</t>
  </si>
  <si>
    <t>Accumulated Depreciation Variance</t>
  </si>
  <si>
    <t>Transmission - 35300 Station Equipment</t>
  </si>
  <si>
    <t>Transmission - 35301 Station Equipment</t>
  </si>
  <si>
    <t>Transmission - 35500 Poles and Fixtures</t>
  </si>
  <si>
    <t>Transmission - 35600 Overhead Conductors and Devices</t>
  </si>
  <si>
    <t>Total Transmission variance</t>
  </si>
  <si>
    <t>FIT Rate</t>
  </si>
  <si>
    <t>ADIT Impact</t>
  </si>
  <si>
    <t>EDFIT Impact</t>
  </si>
  <si>
    <t>GP</t>
  </si>
  <si>
    <t>Total Rate Base Impact</t>
  </si>
  <si>
    <t>Return on Rate Base</t>
  </si>
  <si>
    <t>Weighted LT Debt</t>
  </si>
  <si>
    <t>Tax Factor</t>
  </si>
  <si>
    <t>Return</t>
  </si>
  <si>
    <t>Taxes</t>
  </si>
  <si>
    <t>Revenue Requirement</t>
  </si>
  <si>
    <t>Total Transmission Depreciation variance</t>
  </si>
  <si>
    <t>King Ranch Depreciation adjustment workpaper</t>
  </si>
  <si>
    <t>Transmission - 35002 Land and Land Rights</t>
  </si>
  <si>
    <t>Transmission - 35003 Land and Land Rights</t>
  </si>
  <si>
    <t>Transmission - 35205 Substation Land Improvements</t>
  </si>
  <si>
    <t>Total Transmission</t>
  </si>
  <si>
    <t>Total Depreciation Exp Variance</t>
  </si>
  <si>
    <t>Corriedale and King Ranch Substation Assets Using different Depreciation Rates</t>
  </si>
  <si>
    <t>Adjusted Transmission Depreciation; Att-H, Page 3, Line 9</t>
  </si>
  <si>
    <t>Dec - 2022</t>
  </si>
  <si>
    <t>Jan - 2023</t>
  </si>
  <si>
    <t>Feb - 2023</t>
  </si>
  <si>
    <t>Mar - 2023</t>
  </si>
  <si>
    <t>Apr - 2023</t>
  </si>
  <si>
    <t>May - 2023</t>
  </si>
  <si>
    <t>Jun - 2023</t>
  </si>
  <si>
    <t>Jul - 2023</t>
  </si>
  <si>
    <t>Aug - 2023</t>
  </si>
  <si>
    <t>Sep - 2023</t>
  </si>
  <si>
    <t>Oct - 2023</t>
  </si>
  <si>
    <t>Nov - 2023</t>
  </si>
  <si>
    <t>Dec - 2023</t>
  </si>
  <si>
    <t>General</t>
  </si>
  <si>
    <t>Other Production</t>
  </si>
  <si>
    <t>Steam Production</t>
  </si>
  <si>
    <t>FERC amounts (Footnote)</t>
  </si>
  <si>
    <t>See A-4, Pg 1, Lines 15-28 Adj Tab</t>
  </si>
  <si>
    <t>Adjusted General &amp; Intangible Depreciation; Att-H, Page 3, Line 10</t>
  </si>
  <si>
    <t>General (219.28.c - 200.21.c)</t>
  </si>
  <si>
    <t>Adjust to FERC</t>
  </si>
  <si>
    <t>FERC Form 1 Amounts</t>
  </si>
  <si>
    <t>Cheyenne, Light, Fuel and Power</t>
  </si>
  <si>
    <t>As of December  31, 2023  &amp;  Three Year Pro Forma Average 2022-2024</t>
  </si>
  <si>
    <t>Reference</t>
  </si>
  <si>
    <t xml:space="preserve">Amount </t>
  </si>
  <si>
    <t>CLFP Portion of BHC Retiree Healthcare plan:</t>
  </si>
  <si>
    <t>Utility Holdings</t>
  </si>
  <si>
    <t>Black Hills Services</t>
  </si>
  <si>
    <t>AON Financial Disclosure Information for Retiree Healthcare Plans (as of December 31)</t>
  </si>
  <si>
    <t>Total to allocate</t>
  </si>
  <si>
    <t>Line 2 + Line 3</t>
  </si>
  <si>
    <t>Allocation Factor</t>
  </si>
  <si>
    <t>Based upon the Cost Allocation Manual</t>
  </si>
  <si>
    <t>Line 4 x Line 5</t>
  </si>
  <si>
    <t>Total CLFP Retiree Healthcare costs</t>
  </si>
  <si>
    <t>Labor Allocation Percent to Electric</t>
  </si>
  <si>
    <t>CLFP is all Electric since 2020</t>
  </si>
  <si>
    <t>Electric Portion of PBOP Expenses</t>
  </si>
  <si>
    <t>PBOP Calculation of Electric Portion of Expenses (Accrual Basis)</t>
  </si>
  <si>
    <t>Allocated Amount of net Periodic Expense</t>
  </si>
  <si>
    <t>CLFP Net Periodic expense</t>
  </si>
  <si>
    <t>Line 6 + Line 7</t>
  </si>
  <si>
    <t>Line 8 x Line 9</t>
  </si>
  <si>
    <t>See Act Att-H, Page 3, Line 9-10 Adj tab</t>
  </si>
  <si>
    <t>Beg Balance For_x000D_
11.5 Regulatory NOL</t>
  </si>
  <si>
    <t>Activity For_x000D_
11.5 Regulatory NOL - 12.5 SC Clean Up</t>
  </si>
  <si>
    <t>YTD Ending_x000D_
12.5 SC Clean Up</t>
  </si>
  <si>
    <t>End Balance For_x000D_
12.5 SC Clean Up</t>
  </si>
  <si>
    <t>254015.DT5000 REG LIAB EXCESS DEF PROT PROPERTY</t>
  </si>
  <si>
    <t>PT - Protected - Fed</t>
  </si>
  <si>
    <t>RGA109</t>
  </si>
  <si>
    <t>Fas 109</t>
  </si>
  <si>
    <t>Total For 254015.DT5000 REG LIAB EXCESS DEF PROT PROPERTY:</t>
  </si>
  <si>
    <t>254015.DT5001 REG LIAB EXCESS DEF NONPROT PROPE</t>
  </si>
  <si>
    <t>PT - Non-Protected - Fed</t>
  </si>
  <si>
    <t>Total For 254015.DT5001 REG LIAB EXCESS DEF NONPROT PROPE:</t>
  </si>
  <si>
    <t>254015.DT5002 REG LIAB EXCESS DEF NONPROT NOL</t>
  </si>
  <si>
    <t>Excess Deferred - Non-Protected NOL RB</t>
  </si>
  <si>
    <t>Total For 254015.DT5002 REG LIAB EXCESS DEF NONPROT NOL:</t>
  </si>
  <si>
    <t>254015.DT5003 REG LIAB EXCESS DEF NONPROT RB</t>
  </si>
  <si>
    <t>Excess Deferred - Non-Protected NP RB</t>
  </si>
  <si>
    <t>Total For 254015.DT5003 REG LIAB EXCESS DEF NONPROT RB:</t>
  </si>
  <si>
    <t>254015.DT5004 REG LIAB EXCESS DEF NNPRT PROP NP</t>
  </si>
  <si>
    <t>Excess Deferred - Non-Protected Property NPT</t>
  </si>
  <si>
    <t>Excess Deferred - Non-Protected Property RB</t>
  </si>
  <si>
    <t>Total For 254015.DT5004 REG LIAB EXCESS DEF NNPRT PROP NP:</t>
  </si>
  <si>
    <t>254998.DT5000 SVC CO REG LIAB EDIT PROT PROPERTY</t>
  </si>
  <si>
    <t>Total For 254015:</t>
  </si>
  <si>
    <t>BHSC Reg Liability - Protected</t>
  </si>
  <si>
    <t>Total For 254998.DT5000 SVC CO REG LIAB EDIT PROT PROPERTY:</t>
  </si>
  <si>
    <t>254998.DT5001 SVC CO REG LIAB EDIT NONPROT PROP</t>
  </si>
  <si>
    <t>BHSC Reg Liability - Non-Protected</t>
  </si>
  <si>
    <t>Total For 254998.DT5001 SVC CO REG LIAB EDIT NONPROT PROP:</t>
  </si>
  <si>
    <t>Total For 254998:</t>
  </si>
  <si>
    <t>Total For Cheyenne Light Fuel &amp; Power Co:</t>
  </si>
  <si>
    <t>Fed Protected Plant</t>
  </si>
  <si>
    <t>Fed NOL DDFIT</t>
  </si>
  <si>
    <t>Fed Non Protected Plant</t>
  </si>
  <si>
    <t>Non Refunded ARAM</t>
  </si>
  <si>
    <t>Fed Non Protected Non Prop</t>
  </si>
  <si>
    <t>Total TCJA EDIT</t>
  </si>
  <si>
    <t>254015.DT5005 REG LIAB EXCESS DEF NONREFUND ARAM</t>
  </si>
  <si>
    <t>Excess Deferred - Non-Refunded ARAM</t>
  </si>
  <si>
    <t>Total For 254015.DT5005 REG LIAB EXCESS DEF NONREFUND ARAM:</t>
  </si>
  <si>
    <t>BOY Balance Dec-2022</t>
  </si>
  <si>
    <t>EOY Balance Dec-2023</t>
  </si>
  <si>
    <t>FERC Set of Books</t>
  </si>
  <si>
    <t>GAAP</t>
  </si>
  <si>
    <t>Account 182392</t>
  </si>
  <si>
    <t>Amounts based upon FERC-approved rates</t>
  </si>
  <si>
    <t>Account 182.3 / 254</t>
  </si>
  <si>
    <t>See 276.9.b &amp; 277.9.k Footnote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</si>
</sst>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000"/>
    <numFmt numFmtId="167" formatCode="_(* #,##0_);_(* \(#,##0\);_(* &quot;-&quot;??_);_(@_)"/>
    <numFmt numFmtId="168" formatCode="_(* #,##0.00000_);_(* \(#,##0.00000\);_(* &quot;-&quot;??_);_(@_)"/>
    <numFmt numFmtId="169" formatCode="mmm\-yyyy"/>
    <numFmt numFmtId="170" formatCode="_(&quot;$&quot;* #,##0_);_(&quot;$&quot;* \(#,##0\);_(&quot;$&quot;* &quot;-&quot;??_);_(@_)"/>
  </numFmts>
  <fonts count="27">
    <font>
      <sz val="11"/>
      <color theme="1"/>
      <name val="Calibri"/>
      <family val="2"/>
      <scheme val="minor"/>
    </font>
    <font>
      <sz val="11"/>
      <color theme="1"/>
      <name val="Calibri"/>
      <family val="2"/>
      <scheme val="minor"/>
    </font>
    <font>
      <sz val="10"/>
      <name val="Times New Roman"/>
      <family val="1"/>
    </font>
    <font>
      <b/>
      <sz val="10"/>
      <name val="Times New Roman"/>
      <family val="1"/>
    </font>
    <font>
      <b/>
      <sz val="12"/>
      <name val="Times New Roman"/>
      <family val="1"/>
    </font>
    <font>
      <i/>
      <sz val="10"/>
      <name val="Times New Roman"/>
      <family val="1"/>
    </font>
    <font>
      <sz val="10"/>
      <name val="Arial"/>
      <family val="2"/>
    </font>
    <font>
      <sz val="12"/>
      <name val="Arial MT"/>
    </font>
    <font>
      <sz val="9.5"/>
      <name val="Times New Roman"/>
      <family val="1"/>
    </font>
    <font>
      <u/>
      <sz val="10"/>
      <name val="Times New Roman"/>
      <family val="1"/>
    </font>
    <font>
      <sz val="10"/>
      <color rgb="FF800080"/>
      <name val="Times New Roman"/>
      <family val="1"/>
    </font>
    <font>
      <sz val="10"/>
      <color indexed="40"/>
      <name val="Times New Roman"/>
      <family val="1"/>
    </font>
    <font>
      <strike/>
      <sz val="10"/>
      <name val="Times New Roman"/>
      <family val="1"/>
    </font>
    <font>
      <sz val="10"/>
      <color theme="1"/>
      <name val="Times New Roman"/>
      <family val="1"/>
    </font>
    <font>
      <b/>
      <sz val="10"/>
      <color rgb="FF000099"/>
      <name val="Times New Roman"/>
      <family val="1"/>
    </font>
    <font>
      <b/>
      <sz val="10"/>
      <color theme="1"/>
      <name val="Times New Roman"/>
      <family val="1"/>
    </font>
    <font>
      <sz val="11"/>
      <color theme="1"/>
      <name val="Times New Roman"/>
      <family val="1"/>
    </font>
    <font>
      <vertAlign val="superscript"/>
      <sz val="11"/>
      <color theme="1"/>
      <name val="Times New Roman"/>
      <family val="1"/>
    </font>
    <font>
      <b/>
      <sz val="10"/>
      <name val="Arial"/>
      <family val="2"/>
    </font>
    <font>
      <sz val="11"/>
      <color indexed="8"/>
      <name val="Calibri"/>
      <family val="2"/>
      <scheme val="minor"/>
    </font>
    <font>
      <sz val="10"/>
      <color indexed="8"/>
      <name val="Times New Roman"/>
      <family val="1"/>
    </font>
    <font>
      <b/>
      <sz val="10"/>
      <color indexed="8"/>
      <name val="Times New Roman"/>
      <family val="1"/>
    </font>
    <font>
      <sz val="10"/>
      <color theme="1"/>
      <name val="Arial"/>
      <family val="2"/>
    </font>
    <font>
      <b/>
      <sz val="10"/>
      <color theme="1"/>
      <name val="Arial"/>
      <family val="2"/>
    </font>
    <font>
      <b/>
      <sz val="10"/>
      <color rgb="FF000000"/>
      <name val="Arial"/>
      <family val="2"/>
    </font>
    <font>
      <sz val="10"/>
      <color rgb="FF000000"/>
      <name val="Arial"/>
      <family val="2"/>
    </font>
    <font>
      <sz val="10"/>
      <color rgb="FF000099"/>
      <name val="Times New Roman"/>
      <family val="1"/>
    </font>
  </fonts>
  <fills count="9">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2"/>
        <bgColor indexed="64"/>
      </patternFill>
    </fill>
  </fills>
  <borders count="19">
    <border>
      <left/>
      <right/>
      <top/>
      <bottom/>
      <diagonal/>
    </border>
    <border>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s>
  <cellStyleXfs count="22">
    <xf numFmtId="0" fontId="0" fillId="0" borderId="0"/>
    <xf numFmtId="43" fontId="1" fillId="0" borderId="0" applyFont="0" applyFill="0" applyBorder="0" applyAlignment="0" applyProtection="0"/>
    <xf numFmtId="0" fontId="6" fillId="0" borderId="0"/>
    <xf numFmtId="164" fontId="7" fillId="0" borderId="0" applyProtection="0"/>
    <xf numFmtId="0" fontId="7" fillId="0" borderId="0" applyProtection="0"/>
    <xf numFmtId="0" fontId="6" fillId="0" borderId="0" applyNumberFormat="0" applyFill="0" applyBorder="0" applyAlignment="0" applyProtection="0"/>
    <xf numFmtId="0" fontId="6" fillId="0" borderId="0"/>
    <xf numFmtId="9" fontId="1" fillId="0" borderId="0" applyFont="0" applyFill="0" applyBorder="0" applyAlignment="0" applyProtection="0"/>
    <xf numFmtId="164" fontId="7" fillId="0" borderId="0" applyProtection="0"/>
    <xf numFmtId="0" fontId="6" fillId="0" borderId="0"/>
    <xf numFmtId="43" fontId="6" fillId="0" borderId="0" applyFont="0" applyFill="0" applyBorder="0" applyAlignment="0" applyProtection="0"/>
    <xf numFmtId="164" fontId="7" fillId="0" borderId="0" applyProtection="0"/>
    <xf numFmtId="0" fontId="6" fillId="0" borderId="0"/>
    <xf numFmtId="164" fontId="7" fillId="0" borderId="0" applyProtection="0"/>
    <xf numFmtId="43" fontId="6" fillId="0" borderId="0" applyFont="0" applyFill="0" applyBorder="0" applyAlignment="0" applyProtection="0"/>
    <xf numFmtId="9" fontId="7"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0" fontId="1" fillId="0" borderId="0"/>
  </cellStyleXfs>
  <cellXfs count="284">
    <xf numFmtId="0" fontId="0" fillId="0" borderId="0" xfId="0"/>
    <xf numFmtId="0" fontId="2" fillId="0" borderId="0" xfId="0" applyFont="1" applyProtection="1">
      <protection locked="0"/>
    </xf>
    <xf numFmtId="0" fontId="3" fillId="0" borderId="0" xfId="0" applyFont="1" applyProtection="1">
      <protection locked="0"/>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3" fillId="0" borderId="0" xfId="0" applyFont="1" applyAlignment="1" applyProtection="1">
      <alignment horizontal="right"/>
      <protection locked="0"/>
    </xf>
    <xf numFmtId="3" fontId="2" fillId="0" borderId="0" xfId="0" applyNumberFormat="1" applyFont="1" applyAlignment="1" applyProtection="1">
      <alignment horizontal="center"/>
      <protection locked="0"/>
    </xf>
    <xf numFmtId="0" fontId="2" fillId="0" borderId="0" xfId="0" applyFont="1" applyAlignment="1" applyProtection="1">
      <alignment horizontal="right"/>
      <protection locked="0"/>
    </xf>
    <xf numFmtId="3" fontId="2" fillId="0" borderId="0" xfId="0" applyNumberFormat="1" applyFont="1" applyProtection="1">
      <protection locked="0"/>
    </xf>
    <xf numFmtId="49" fontId="3" fillId="0" borderId="0" xfId="0" applyNumberFormat="1" applyFont="1" applyAlignment="1" applyProtection="1">
      <alignment horizontal="center"/>
      <protection locked="0"/>
    </xf>
    <xf numFmtId="0" fontId="2" fillId="0" borderId="1" xfId="0" applyFont="1" applyBorder="1" applyAlignment="1" applyProtection="1">
      <alignment horizontal="center"/>
      <protection locked="0"/>
    </xf>
    <xf numFmtId="0" fontId="4" fillId="0" borderId="0" xfId="0" applyFont="1" applyAlignment="1" applyProtection="1">
      <alignment horizontal="center"/>
      <protection locked="0"/>
    </xf>
    <xf numFmtId="3" fontId="5" fillId="0" borderId="0" xfId="0" applyNumberFormat="1" applyFont="1" applyProtection="1">
      <protection locked="0"/>
    </xf>
    <xf numFmtId="3" fontId="3" fillId="0" borderId="0" xfId="0" applyNumberFormat="1" applyFont="1" applyAlignment="1" applyProtection="1">
      <alignment horizontal="center"/>
      <protection locked="0"/>
    </xf>
    <xf numFmtId="0" fontId="3" fillId="0" borderId="0" xfId="0" applyFont="1" applyAlignment="1" applyProtection="1">
      <alignment horizontal="center"/>
      <protection locked="0"/>
    </xf>
    <xf numFmtId="3" fontId="2" fillId="0" borderId="0" xfId="2" applyNumberFormat="1" applyFont="1"/>
    <xf numFmtId="3" fontId="2" fillId="0" borderId="0" xfId="3" applyNumberFormat="1" applyFont="1"/>
    <xf numFmtId="0" fontId="2" fillId="0" borderId="0" xfId="0" applyFont="1"/>
    <xf numFmtId="0" fontId="2" fillId="0" borderId="0" xfId="3" applyNumberFormat="1" applyFont="1" applyAlignment="1" applyProtection="1">
      <alignment horizontal="center"/>
      <protection locked="0"/>
    </xf>
    <xf numFmtId="0" fontId="2" fillId="0" borderId="0" xfId="3" applyNumberFormat="1" applyFont="1"/>
    <xf numFmtId="0" fontId="2" fillId="0" borderId="0" xfId="4" applyFont="1"/>
    <xf numFmtId="3" fontId="2" fillId="0" borderId="0" xfId="4" applyNumberFormat="1" applyFont="1"/>
    <xf numFmtId="164" fontId="2" fillId="0" borderId="0" xfId="3" applyFont="1"/>
    <xf numFmtId="3" fontId="2" fillId="0" borderId="0" xfId="3" quotePrefix="1" applyNumberFormat="1" applyFont="1" applyAlignment="1">
      <alignment horizontal="left"/>
    </xf>
    <xf numFmtId="3" fontId="2" fillId="0" borderId="0" xfId="0" quotePrefix="1" applyNumberFormat="1" applyFont="1"/>
    <xf numFmtId="3" fontId="2" fillId="2" borderId="0" xfId="0" applyNumberFormat="1" applyFont="1" applyFill="1" applyProtection="1">
      <protection locked="0"/>
    </xf>
    <xf numFmtId="0" fontId="2" fillId="0" borderId="0" xfId="4" applyFont="1" applyAlignment="1" applyProtection="1">
      <alignment horizontal="center"/>
      <protection locked="0"/>
    </xf>
    <xf numFmtId="3" fontId="2" fillId="0" borderId="0" xfId="3" applyNumberFormat="1" applyFont="1" applyAlignment="1">
      <alignment horizontal="left"/>
    </xf>
    <xf numFmtId="3" fontId="2" fillId="0" borderId="0" xfId="0" applyNumberFormat="1" applyFont="1"/>
    <xf numFmtId="165" fontId="2" fillId="0" borderId="0" xfId="0" applyNumberFormat="1" applyFont="1" applyAlignment="1" applyProtection="1">
      <alignment horizontal="left"/>
      <protection locked="0"/>
    </xf>
    <xf numFmtId="10" fontId="2" fillId="0" borderId="0" xfId="0" applyNumberFormat="1" applyFont="1" applyAlignment="1" applyProtection="1">
      <alignment horizontal="left"/>
      <protection locked="0"/>
    </xf>
    <xf numFmtId="10" fontId="2" fillId="0" borderId="0" xfId="3" applyNumberFormat="1" applyFont="1" applyAlignment="1">
      <alignment horizontal="left"/>
    </xf>
    <xf numFmtId="166" fontId="2" fillId="0" borderId="0" xfId="0" applyNumberFormat="1" applyFont="1" applyProtection="1">
      <protection locked="0"/>
    </xf>
    <xf numFmtId="165" fontId="2" fillId="0" borderId="0" xfId="0" applyNumberFormat="1" applyFont="1" applyAlignment="1" applyProtection="1">
      <alignment horizontal="center"/>
      <protection locked="0"/>
    </xf>
    <xf numFmtId="165" fontId="8" fillId="0" borderId="0" xfId="3" applyNumberFormat="1" applyFont="1" applyAlignment="1">
      <alignment horizontal="left"/>
    </xf>
    <xf numFmtId="0" fontId="2" fillId="0" borderId="1" xfId="0" applyFont="1" applyBorder="1" applyProtection="1">
      <protection locked="0"/>
    </xf>
    <xf numFmtId="0" fontId="2" fillId="2" borderId="1" xfId="0" applyFont="1" applyFill="1" applyBorder="1" applyProtection="1">
      <protection locked="0"/>
    </xf>
    <xf numFmtId="49" fontId="2" fillId="0" borderId="0" xfId="0" applyNumberFormat="1" applyFont="1" applyProtection="1">
      <protection locked="0"/>
    </xf>
    <xf numFmtId="3" fontId="2" fillId="0" borderId="1" xfId="0" applyNumberFormat="1" applyFont="1" applyBorder="1" applyProtection="1">
      <protection locked="0"/>
    </xf>
    <xf numFmtId="0" fontId="9" fillId="0" borderId="0" xfId="0" applyFont="1" applyProtection="1">
      <protection locked="0"/>
    </xf>
    <xf numFmtId="164" fontId="2" fillId="0" borderId="0" xfId="0" applyNumberFormat="1" applyFont="1" applyProtection="1">
      <protection locked="0"/>
    </xf>
    <xf numFmtId="0" fontId="10" fillId="0" borderId="0" xfId="0" applyFont="1" applyAlignment="1">
      <alignment horizontal="center"/>
    </xf>
    <xf numFmtId="0" fontId="10" fillId="0" borderId="0" xfId="0" applyFont="1"/>
    <xf numFmtId="0" fontId="10" fillId="0" borderId="0" xfId="0" applyFont="1" applyAlignment="1">
      <alignment horizontal="center" vertical="top"/>
    </xf>
    <xf numFmtId="0" fontId="10" fillId="0" borderId="0" xfId="5" applyFont="1" applyAlignment="1">
      <alignment vertical="center"/>
    </xf>
    <xf numFmtId="0" fontId="3" fillId="0" borderId="0" xfId="6" applyFont="1"/>
    <xf numFmtId="49" fontId="3" fillId="0" borderId="0" xfId="6" applyNumberFormat="1" applyFont="1"/>
    <xf numFmtId="0" fontId="2" fillId="0" borderId="0" xfId="6" applyFont="1" applyAlignment="1">
      <alignment horizontal="right"/>
    </xf>
    <xf numFmtId="0" fontId="3" fillId="0" borderId="0" xfId="6" applyFont="1" applyAlignment="1">
      <alignment horizontal="center"/>
    </xf>
    <xf numFmtId="0" fontId="3" fillId="0" borderId="0" xfId="0" applyFont="1"/>
    <xf numFmtId="0" fontId="3" fillId="0" borderId="0" xfId="0" applyFont="1" applyAlignment="1">
      <alignment horizontal="center"/>
    </xf>
    <xf numFmtId="0" fontId="3" fillId="0" borderId="1" xfId="6" applyFont="1" applyBorder="1" applyAlignment="1">
      <alignment horizontal="center"/>
    </xf>
    <xf numFmtId="3" fontId="2" fillId="0" borderId="1" xfId="0" applyNumberFormat="1" applyFont="1" applyBorder="1" applyAlignment="1">
      <alignment horizontal="center"/>
    </xf>
    <xf numFmtId="0" fontId="2" fillId="0" borderId="0" xfId="6" applyFont="1" applyAlignment="1">
      <alignment horizontal="center"/>
    </xf>
    <xf numFmtId="3" fontId="2" fillId="0" borderId="0" xfId="0" applyNumberFormat="1" applyFont="1" applyAlignment="1">
      <alignment horizontal="center"/>
    </xf>
    <xf numFmtId="3" fontId="2" fillId="2" borderId="0" xfId="0" applyNumberFormat="1" applyFont="1" applyFill="1" applyAlignment="1">
      <alignment horizontal="center"/>
    </xf>
    <xf numFmtId="0" fontId="2" fillId="0" borderId="0" xfId="6" applyFont="1" applyAlignment="1">
      <alignment horizontal="left"/>
    </xf>
    <xf numFmtId="9" fontId="2" fillId="0" borderId="0" xfId="7" applyFont="1"/>
    <xf numFmtId="9" fontId="2" fillId="0" borderId="0" xfId="7" applyFont="1" applyFill="1"/>
    <xf numFmtId="0" fontId="2" fillId="0" borderId="2" xfId="0" applyFont="1" applyBorder="1"/>
    <xf numFmtId="0" fontId="11" fillId="0" borderId="0" xfId="0" applyFont="1" applyAlignment="1">
      <alignment horizontal="center"/>
    </xf>
    <xf numFmtId="0" fontId="3" fillId="0" borderId="0" xfId="8" applyNumberFormat="1" applyFont="1" applyAlignment="1" applyProtection="1">
      <alignment horizontal="left"/>
      <protection locked="0"/>
    </xf>
    <xf numFmtId="0" fontId="2" fillId="0" borderId="0" xfId="9" applyFont="1"/>
    <xf numFmtId="0" fontId="2" fillId="0" borderId="0" xfId="0" applyFont="1" applyAlignment="1">
      <alignment horizontal="center"/>
    </xf>
    <xf numFmtId="0" fontId="3" fillId="0" borderId="0" xfId="9" applyFont="1" applyAlignment="1">
      <alignment horizontal="left"/>
    </xf>
    <xf numFmtId="49" fontId="3" fillId="0" borderId="0" xfId="3" applyNumberFormat="1" applyFont="1" applyAlignment="1">
      <alignment horizontal="left"/>
    </xf>
    <xf numFmtId="0" fontId="2" fillId="0" borderId="0" xfId="8" applyNumberFormat="1" applyFont="1" applyAlignment="1" applyProtection="1">
      <alignment horizontal="right"/>
      <protection locked="0"/>
    </xf>
    <xf numFmtId="0" fontId="3" fillId="0" borderId="0" xfId="9" applyFont="1" applyAlignment="1">
      <alignment horizontal="centerContinuous"/>
    </xf>
    <xf numFmtId="0" fontId="3" fillId="0" borderId="6" xfId="9" applyFont="1" applyBorder="1" applyAlignment="1">
      <alignment horizontal="center"/>
    </xf>
    <xf numFmtId="0" fontId="2" fillId="0" borderId="0" xfId="0" applyFont="1" applyAlignment="1">
      <alignment horizontal="center" wrapText="1"/>
    </xf>
    <xf numFmtId="0" fontId="3" fillId="0" borderId="0" xfId="9" applyFont="1" applyAlignment="1">
      <alignment horizontal="center" wrapText="1"/>
    </xf>
    <xf numFmtId="0" fontId="3" fillId="0" borderId="0" xfId="0" applyFont="1" applyAlignment="1">
      <alignment horizontal="center" wrapText="1"/>
    </xf>
    <xf numFmtId="0" fontId="3" fillId="0" borderId="0" xfId="9" applyFont="1" applyAlignment="1">
      <alignment horizontal="center"/>
    </xf>
    <xf numFmtId="0" fontId="3" fillId="0" borderId="0" xfId="4" applyFont="1" applyAlignment="1">
      <alignment horizontal="center" wrapText="1"/>
    </xf>
    <xf numFmtId="0" fontId="2" fillId="0" borderId="0" xfId="9" applyFont="1" applyAlignment="1">
      <alignment horizontal="left"/>
    </xf>
    <xf numFmtId="0" fontId="2" fillId="0" borderId="0" xfId="9" quotePrefix="1" applyFont="1" applyAlignment="1">
      <alignment horizontal="left"/>
    </xf>
    <xf numFmtId="0" fontId="3" fillId="2" borderId="0" xfId="9" applyFont="1" applyFill="1" applyAlignment="1">
      <alignment horizontal="center"/>
    </xf>
    <xf numFmtId="41" fontId="2" fillId="0" borderId="0" xfId="9" applyNumberFormat="1" applyFont="1"/>
    <xf numFmtId="0" fontId="2" fillId="0" borderId="0" xfId="9" applyFont="1" applyAlignment="1">
      <alignment horizontal="right"/>
    </xf>
    <xf numFmtId="167" fontId="2" fillId="0" borderId="7" xfId="10" applyNumberFormat="1" applyFont="1" applyBorder="1"/>
    <xf numFmtId="37" fontId="2" fillId="0" borderId="0" xfId="9" applyNumberFormat="1" applyFont="1"/>
    <xf numFmtId="164" fontId="2" fillId="0" borderId="0" xfId="11" applyFont="1"/>
    <xf numFmtId="0" fontId="3" fillId="0" borderId="6" xfId="9" applyFont="1" applyBorder="1"/>
    <xf numFmtId="0" fontId="3" fillId="0" borderId="5" xfId="9" applyFont="1" applyBorder="1"/>
    <xf numFmtId="0" fontId="2" fillId="0" borderId="0" xfId="9" applyFont="1" applyAlignment="1">
      <alignment horizontal="center" wrapText="1"/>
    </xf>
    <xf numFmtId="0" fontId="2" fillId="0" borderId="0" xfId="9" applyFont="1" applyAlignment="1">
      <alignment horizontal="center"/>
    </xf>
    <xf numFmtId="0" fontId="3" fillId="2" borderId="0" xfId="9" applyFont="1" applyFill="1" applyAlignment="1">
      <alignment wrapText="1"/>
    </xf>
    <xf numFmtId="41" fontId="3" fillId="0" borderId="0" xfId="9" applyNumberFormat="1" applyFont="1" applyAlignment="1">
      <alignment horizontal="center"/>
    </xf>
    <xf numFmtId="0" fontId="3" fillId="0" borderId="0" xfId="8" applyNumberFormat="1" applyFont="1" applyAlignment="1" applyProtection="1">
      <alignment horizontal="center"/>
      <protection locked="0"/>
    </xf>
    <xf numFmtId="49" fontId="3" fillId="0" borderId="0" xfId="9" applyNumberFormat="1" applyFont="1" applyAlignment="1">
      <alignment horizontal="center"/>
    </xf>
    <xf numFmtId="0" fontId="3" fillId="0" borderId="0" xfId="9" applyFont="1" applyAlignment="1">
      <alignment horizontal="centerContinuous" wrapText="1"/>
    </xf>
    <xf numFmtId="167" fontId="2" fillId="0" borderId="0" xfId="1" applyNumberFormat="1" applyFont="1" applyFill="1" applyAlignment="1"/>
    <xf numFmtId="167" fontId="2" fillId="0" borderId="7" xfId="10" applyNumberFormat="1" applyFont="1" applyFill="1" applyBorder="1"/>
    <xf numFmtId="43" fontId="2" fillId="0" borderId="7" xfId="10" applyFont="1" applyFill="1" applyBorder="1"/>
    <xf numFmtId="167" fontId="2" fillId="0" borderId="7" xfId="1" applyNumberFormat="1" applyFont="1" applyFill="1" applyBorder="1" applyAlignment="1"/>
    <xf numFmtId="44" fontId="2" fillId="0" borderId="0" xfId="0" applyNumberFormat="1" applyFont="1"/>
    <xf numFmtId="0" fontId="2" fillId="0" borderId="0" xfId="12" applyFont="1"/>
    <xf numFmtId="0" fontId="2" fillId="0" borderId="0" xfId="12" applyFont="1" applyAlignment="1">
      <alignment horizontal="center"/>
    </xf>
    <xf numFmtId="3" fontId="2" fillId="0" borderId="0" xfId="12" applyNumberFormat="1" applyFont="1" applyAlignment="1">
      <alignment horizontal="center" wrapText="1"/>
    </xf>
    <xf numFmtId="0" fontId="2" fillId="0" borderId="0" xfId="12" applyFont="1" applyAlignment="1">
      <alignment horizontal="center" wrapText="1"/>
    </xf>
    <xf numFmtId="167" fontId="2" fillId="0" borderId="0" xfId="10" applyNumberFormat="1" applyFont="1" applyFill="1" applyBorder="1" applyAlignment="1">
      <alignment horizontal="center"/>
    </xf>
    <xf numFmtId="167" fontId="2" fillId="0" borderId="0" xfId="10" applyNumberFormat="1" applyFont="1" applyFill="1" applyBorder="1" applyAlignment="1">
      <alignment horizontal="center" wrapText="1"/>
    </xf>
    <xf numFmtId="167" fontId="2" fillId="0" borderId="0" xfId="10" applyNumberFormat="1" applyFont="1" applyFill="1" applyBorder="1"/>
    <xf numFmtId="0" fontId="11" fillId="0" borderId="0" xfId="0" applyFont="1"/>
    <xf numFmtId="0" fontId="2" fillId="0" borderId="8" xfId="12" applyFont="1" applyBorder="1"/>
    <xf numFmtId="167" fontId="2" fillId="0" borderId="8" xfId="10" applyNumberFormat="1" applyFont="1" applyFill="1" applyBorder="1"/>
    <xf numFmtId="167" fontId="2" fillId="0" borderId="8" xfId="10" applyNumberFormat="1" applyFont="1" applyFill="1" applyBorder="1" applyAlignment="1">
      <alignment horizontal="center"/>
    </xf>
    <xf numFmtId="0" fontId="11" fillId="0" borderId="8" xfId="0" applyFont="1" applyBorder="1"/>
    <xf numFmtId="167" fontId="2" fillId="0" borderId="8" xfId="10" applyNumberFormat="1" applyFont="1" applyFill="1" applyBorder="1" applyAlignment="1">
      <alignment horizontal="center" wrapText="1"/>
    </xf>
    <xf numFmtId="0" fontId="3" fillId="0" borderId="6" xfId="0" applyFont="1" applyBorder="1" applyAlignment="1">
      <alignment horizontal="center"/>
    </xf>
    <xf numFmtId="167" fontId="2" fillId="0" borderId="4" xfId="10" applyNumberFormat="1" applyFont="1" applyBorder="1"/>
    <xf numFmtId="167" fontId="2" fillId="0" borderId="0" xfId="10" applyNumberFormat="1" applyFont="1" applyBorder="1" applyAlignment="1">
      <alignment horizontal="right"/>
    </xf>
    <xf numFmtId="167" fontId="2" fillId="0" borderId="0" xfId="10" applyNumberFormat="1" applyFont="1" applyBorder="1"/>
    <xf numFmtId="168" fontId="2" fillId="0" borderId="0" xfId="10" applyNumberFormat="1" applyFont="1" applyBorder="1"/>
    <xf numFmtId="44" fontId="12" fillId="0" borderId="0" xfId="0" applyNumberFormat="1" applyFont="1"/>
    <xf numFmtId="0" fontId="2" fillId="0" borderId="0" xfId="0" applyFont="1" applyAlignment="1">
      <alignment horizontal="left"/>
    </xf>
    <xf numFmtId="167" fontId="2" fillId="0" borderId="0" xfId="10" applyNumberFormat="1" applyFont="1" applyFill="1" applyBorder="1" applyAlignment="1">
      <alignment horizontal="right"/>
    </xf>
    <xf numFmtId="0" fontId="3" fillId="0" borderId="0" xfId="0" applyFont="1" applyAlignment="1">
      <alignment horizontal="left"/>
    </xf>
    <xf numFmtId="167" fontId="3" fillId="0" borderId="0" xfId="10" applyNumberFormat="1" applyFont="1" applyFill="1" applyBorder="1" applyAlignment="1">
      <alignment horizontal="right"/>
    </xf>
    <xf numFmtId="44" fontId="3" fillId="0" borderId="0" xfId="0" applyNumberFormat="1" applyFont="1"/>
    <xf numFmtId="0" fontId="13" fillId="0" borderId="0" xfId="0" applyFont="1"/>
    <xf numFmtId="169" fontId="14" fillId="3" borderId="0" xfId="0" applyNumberFormat="1" applyFont="1" applyFill="1" applyAlignment="1">
      <alignment horizontal="center"/>
    </xf>
    <xf numFmtId="0" fontId="15" fillId="0" borderId="0" xfId="0" applyFont="1"/>
    <xf numFmtId="0" fontId="15" fillId="0" borderId="0" xfId="0" applyFont="1" applyAlignment="1">
      <alignment horizontal="center"/>
    </xf>
    <xf numFmtId="0" fontId="13" fillId="0" borderId="0" xfId="0" applyFont="1" applyAlignment="1">
      <alignment horizontal="center"/>
    </xf>
    <xf numFmtId="3" fontId="2" fillId="0" borderId="0" xfId="0" applyNumberFormat="1" applyFont="1" applyAlignment="1">
      <alignment horizontal="left"/>
    </xf>
    <xf numFmtId="167" fontId="13" fillId="0" borderId="0" xfId="1" applyNumberFormat="1" applyFont="1"/>
    <xf numFmtId="167" fontId="13" fillId="0" borderId="0" xfId="1" applyNumberFormat="1" applyFont="1" applyFill="1"/>
    <xf numFmtId="167" fontId="13" fillId="0" borderId="7" xfId="1" applyNumberFormat="1" applyFont="1" applyBorder="1"/>
    <xf numFmtId="0" fontId="16" fillId="0" borderId="0" xfId="0" applyFont="1"/>
    <xf numFmtId="0" fontId="16" fillId="4" borderId="4" xfId="0" applyFont="1" applyFill="1" applyBorder="1"/>
    <xf numFmtId="0" fontId="16" fillId="0" borderId="0" xfId="0" applyFont="1" applyAlignment="1">
      <alignment wrapText="1"/>
    </xf>
    <xf numFmtId="167" fontId="0" fillId="0" borderId="0" xfId="0" applyNumberFormat="1"/>
    <xf numFmtId="167" fontId="16" fillId="4" borderId="4" xfId="0" applyNumberFormat="1" applyFont="1" applyFill="1" applyBorder="1"/>
    <xf numFmtId="167" fontId="0" fillId="0" borderId="0" xfId="1" applyNumberFormat="1" applyFont="1" applyFill="1"/>
    <xf numFmtId="167" fontId="16" fillId="0" borderId="0" xfId="1" applyNumberFormat="1" applyFont="1" applyBorder="1" applyAlignment="1">
      <alignment wrapText="1"/>
    </xf>
    <xf numFmtId="167" fontId="0" fillId="0" borderId="0" xfId="1" applyNumberFormat="1" applyFont="1" applyFill="1" applyBorder="1"/>
    <xf numFmtId="0" fontId="18" fillId="0" borderId="0" xfId="12" applyFont="1"/>
    <xf numFmtId="0" fontId="6" fillId="0" borderId="0" xfId="12"/>
    <xf numFmtId="0" fontId="0" fillId="0" borderId="0" xfId="0" applyAlignment="1">
      <alignment horizontal="left"/>
    </xf>
    <xf numFmtId="39" fontId="0" fillId="0" borderId="0" xfId="0" applyNumberFormat="1"/>
    <xf numFmtId="0" fontId="6" fillId="5" borderId="0" xfId="12" applyFill="1"/>
    <xf numFmtId="43" fontId="6" fillId="0" borderId="0" xfId="12" applyNumberFormat="1"/>
    <xf numFmtId="39" fontId="6" fillId="0" borderId="0" xfId="12" applyNumberFormat="1"/>
    <xf numFmtId="43" fontId="6" fillId="4" borderId="0" xfId="12" applyNumberFormat="1" applyFill="1"/>
    <xf numFmtId="49" fontId="3" fillId="0" borderId="0" xfId="0" applyNumberFormat="1" applyFont="1" applyProtection="1">
      <protection locked="0"/>
    </xf>
    <xf numFmtId="164" fontId="2" fillId="0" borderId="0" xfId="13" applyFont="1"/>
    <xf numFmtId="164" fontId="2" fillId="0" borderId="9" xfId="13" applyFont="1" applyBorder="1"/>
    <xf numFmtId="164" fontId="2" fillId="0" borderId="9" xfId="13" applyFont="1" applyBorder="1" applyAlignment="1">
      <alignment horizontal="center"/>
    </xf>
    <xf numFmtId="164" fontId="2" fillId="0" borderId="2" xfId="13" applyFont="1" applyBorder="1" applyAlignment="1">
      <alignment horizontal="center"/>
    </xf>
    <xf numFmtId="164" fontId="2" fillId="0" borderId="11" xfId="13" applyFont="1" applyBorder="1" applyAlignment="1">
      <alignment horizontal="center"/>
    </xf>
    <xf numFmtId="167" fontId="13" fillId="0" borderId="9" xfId="14" applyNumberFormat="1" applyFont="1" applyFill="1" applyBorder="1" applyAlignment="1">
      <alignment horizontal="center"/>
    </xf>
    <xf numFmtId="164" fontId="2" fillId="0" borderId="11" xfId="13" applyFont="1" applyBorder="1"/>
    <xf numFmtId="164" fontId="2" fillId="0" borderId="2" xfId="13" applyFont="1" applyBorder="1"/>
    <xf numFmtId="164" fontId="2" fillId="0" borderId="12" xfId="13" applyFont="1" applyBorder="1" applyAlignment="1">
      <alignment horizontal="center"/>
    </xf>
    <xf numFmtId="0" fontId="2" fillId="0" borderId="13" xfId="13" applyNumberFormat="1" applyFont="1" applyBorder="1" applyAlignment="1">
      <alignment horizontal="center" wrapText="1"/>
    </xf>
    <xf numFmtId="0" fontId="2" fillId="0" borderId="13" xfId="13" applyNumberFormat="1" applyFont="1" applyBorder="1" applyAlignment="1">
      <alignment horizontal="center"/>
    </xf>
    <xf numFmtId="0" fontId="2" fillId="0" borderId="12" xfId="13" applyNumberFormat="1" applyFont="1" applyBorder="1" applyAlignment="1">
      <alignment horizontal="center"/>
    </xf>
    <xf numFmtId="0" fontId="2" fillId="0" borderId="8" xfId="13" applyNumberFormat="1" applyFont="1" applyBorder="1" applyAlignment="1">
      <alignment horizontal="center"/>
    </xf>
    <xf numFmtId="167" fontId="2" fillId="0" borderId="13" xfId="14" applyNumberFormat="1" applyFont="1" applyFill="1" applyBorder="1" applyAlignment="1">
      <alignment horizontal="center"/>
    </xf>
    <xf numFmtId="164" fontId="2" fillId="0" borderId="13" xfId="13" applyFont="1" applyBorder="1" applyAlignment="1">
      <alignment horizontal="center"/>
    </xf>
    <xf numFmtId="17" fontId="2" fillId="0" borderId="0" xfId="13" applyNumberFormat="1" applyFont="1"/>
    <xf numFmtId="167" fontId="13" fillId="0" borderId="6" xfId="14" applyNumberFormat="1" applyFont="1" applyFill="1" applyBorder="1"/>
    <xf numFmtId="167" fontId="2" fillId="0" borderId="6" xfId="14" applyNumberFormat="1" applyFont="1" applyFill="1" applyBorder="1"/>
    <xf numFmtId="10" fontId="2" fillId="0" borderId="6" xfId="15" applyNumberFormat="1" applyFont="1" applyFill="1" applyBorder="1"/>
    <xf numFmtId="9" fontId="2" fillId="0" borderId="6" xfId="13" applyNumberFormat="1" applyFont="1" applyBorder="1"/>
    <xf numFmtId="43" fontId="2" fillId="0" borderId="6" xfId="14" applyFont="1" applyFill="1" applyBorder="1"/>
    <xf numFmtId="43" fontId="2" fillId="6" borderId="6" xfId="14" applyFont="1" applyFill="1" applyBorder="1"/>
    <xf numFmtId="168" fontId="2" fillId="0" borderId="6" xfId="14" applyNumberFormat="1" applyFont="1" applyFill="1" applyBorder="1"/>
    <xf numFmtId="43" fontId="2" fillId="0" borderId="6" xfId="13" applyNumberFormat="1" applyFont="1" applyBorder="1"/>
    <xf numFmtId="167" fontId="2" fillId="0" borderId="6" xfId="13" applyNumberFormat="1" applyFont="1" applyBorder="1"/>
    <xf numFmtId="167" fontId="2" fillId="7" borderId="6" xfId="14" applyNumberFormat="1" applyFont="1" applyFill="1" applyBorder="1"/>
    <xf numFmtId="167" fontId="2" fillId="0" borderId="0" xfId="14" applyNumberFormat="1" applyFont="1" applyFill="1" applyBorder="1"/>
    <xf numFmtId="43" fontId="2" fillId="0" borderId="13" xfId="14" applyFont="1" applyFill="1" applyBorder="1" applyAlignment="1">
      <alignment horizontal="center" wrapText="1"/>
    </xf>
    <xf numFmtId="0" fontId="2" fillId="0" borderId="13" xfId="0" applyFont="1" applyBorder="1" applyAlignment="1">
      <alignment horizontal="center" wrapText="1"/>
    </xf>
    <xf numFmtId="0" fontId="2" fillId="0" borderId="13" xfId="0" applyFont="1" applyBorder="1" applyAlignment="1">
      <alignment horizontal="center"/>
    </xf>
    <xf numFmtId="0" fontId="2" fillId="0" borderId="12" xfId="0" applyFont="1" applyBorder="1" applyAlignment="1">
      <alignment horizontal="center"/>
    </xf>
    <xf numFmtId="43" fontId="2" fillId="0" borderId="13" xfId="0" applyNumberFormat="1" applyFont="1" applyBorder="1" applyAlignment="1">
      <alignment horizontal="center" wrapText="1"/>
    </xf>
    <xf numFmtId="43" fontId="2" fillId="7" borderId="13" xfId="0" applyNumberFormat="1" applyFont="1" applyFill="1" applyBorder="1" applyAlignment="1">
      <alignment horizontal="center" wrapText="1"/>
    </xf>
    <xf numFmtId="0" fontId="13" fillId="0" borderId="9" xfId="0" applyFont="1" applyBorder="1"/>
    <xf numFmtId="0" fontId="13" fillId="0" borderId="12" xfId="0" applyFont="1" applyBorder="1" applyAlignment="1">
      <alignment horizontal="center"/>
    </xf>
    <xf numFmtId="17" fontId="13" fillId="0" borderId="0" xfId="0" applyNumberFormat="1" applyFont="1"/>
    <xf numFmtId="9" fontId="2" fillId="0" borderId="6" xfId="0" applyNumberFormat="1" applyFont="1" applyBorder="1"/>
    <xf numFmtId="43" fontId="13" fillId="0" borderId="0" xfId="0" applyNumberFormat="1" applyFont="1"/>
    <xf numFmtId="0" fontId="15" fillId="0" borderId="0" xfId="16" applyFont="1" applyAlignment="1">
      <alignment horizontal="center"/>
    </xf>
    <xf numFmtId="169" fontId="14" fillId="3" borderId="0" xfId="16" applyNumberFormat="1" applyFont="1" applyFill="1" applyAlignment="1">
      <alignment horizontal="center"/>
    </xf>
    <xf numFmtId="0" fontId="13" fillId="0" borderId="0" xfId="16" applyFont="1"/>
    <xf numFmtId="0" fontId="20" fillId="0" borderId="0" xfId="16" applyFont="1"/>
    <xf numFmtId="167" fontId="13" fillId="0" borderId="0" xfId="17" applyNumberFormat="1" applyFont="1"/>
    <xf numFmtId="167" fontId="13" fillId="0" borderId="7" xfId="17" applyNumberFormat="1" applyFont="1" applyBorder="1"/>
    <xf numFmtId="3" fontId="20" fillId="0" borderId="0" xfId="0" applyNumberFormat="1" applyFont="1"/>
    <xf numFmtId="167" fontId="20" fillId="0" borderId="0" xfId="17" applyNumberFormat="1" applyFont="1"/>
    <xf numFmtId="3" fontId="20" fillId="0" borderId="7" xfId="0" applyNumberFormat="1" applyFont="1" applyBorder="1"/>
    <xf numFmtId="0" fontId="20" fillId="0" borderId="0" xfId="16" applyFont="1" applyAlignment="1">
      <alignment horizontal="left"/>
    </xf>
    <xf numFmtId="3" fontId="20" fillId="0" borderId="0" xfId="16" applyNumberFormat="1" applyFont="1"/>
    <xf numFmtId="167" fontId="20" fillId="0" borderId="0" xfId="16" applyNumberFormat="1" applyFont="1"/>
    <xf numFmtId="0" fontId="21" fillId="0" borderId="0" xfId="16" applyFont="1"/>
    <xf numFmtId="0" fontId="20" fillId="0" borderId="0" xfId="18" applyFont="1" applyAlignment="1">
      <alignment horizontal="left"/>
    </xf>
    <xf numFmtId="37" fontId="20" fillId="0" borderId="0" xfId="16" applyNumberFormat="1" applyFont="1"/>
    <xf numFmtId="0" fontId="21" fillId="0" borderId="0" xfId="16" applyFont="1" applyAlignment="1">
      <alignment horizontal="left"/>
    </xf>
    <xf numFmtId="0" fontId="3" fillId="0" borderId="0" xfId="9" applyFont="1"/>
    <xf numFmtId="0" fontId="3" fillId="0" borderId="0" xfId="16" applyFont="1" applyAlignment="1">
      <alignment horizontal="center" wrapText="1"/>
    </xf>
    <xf numFmtId="0" fontId="2" fillId="0" borderId="0" xfId="16" applyFont="1" applyAlignment="1">
      <alignment horizontal="center"/>
    </xf>
    <xf numFmtId="167" fontId="13" fillId="0" borderId="0" xfId="17" applyNumberFormat="1" applyFont="1" applyFill="1" applyBorder="1"/>
    <xf numFmtId="0" fontId="21" fillId="0" borderId="0" xfId="16" applyFont="1" applyAlignment="1">
      <alignment horizontal="center"/>
    </xf>
    <xf numFmtId="0" fontId="21" fillId="0" borderId="0" xfId="18" applyFont="1" applyAlignment="1">
      <alignment horizontal="left"/>
    </xf>
    <xf numFmtId="170" fontId="13" fillId="0" borderId="0" xfId="19" applyNumberFormat="1" applyFont="1" applyFill="1" applyBorder="1"/>
    <xf numFmtId="170" fontId="13" fillId="0" borderId="0" xfId="1" applyNumberFormat="1" applyFont="1" applyFill="1" applyBorder="1"/>
    <xf numFmtId="170" fontId="13" fillId="0" borderId="8" xfId="1" applyNumberFormat="1" applyFont="1" applyFill="1" applyBorder="1"/>
    <xf numFmtId="170" fontId="20" fillId="0" borderId="0" xfId="19" applyNumberFormat="1" applyFont="1" applyFill="1" applyBorder="1"/>
    <xf numFmtId="170" fontId="20" fillId="0" borderId="0" xfId="1" applyNumberFormat="1" applyFont="1" applyFill="1" applyBorder="1"/>
    <xf numFmtId="170" fontId="20" fillId="0" borderId="8" xfId="1" applyNumberFormat="1" applyFont="1" applyFill="1" applyBorder="1"/>
    <xf numFmtId="0" fontId="22" fillId="0" borderId="0" xfId="0" applyFont="1"/>
    <xf numFmtId="0" fontId="23" fillId="0" borderId="0" xfId="0" applyFont="1" applyAlignment="1">
      <alignment horizontal="center"/>
    </xf>
    <xf numFmtId="0" fontId="24" fillId="0" borderId="0" xfId="0" applyFont="1" applyAlignment="1">
      <alignment horizontal="center" vertical="center"/>
    </xf>
    <xf numFmtId="0" fontId="25" fillId="0" borderId="0" xfId="0" applyFont="1" applyAlignment="1">
      <alignment vertical="center"/>
    </xf>
    <xf numFmtId="37" fontId="25" fillId="0" borderId="0" xfId="0" applyNumberFormat="1" applyFont="1" applyAlignment="1">
      <alignment vertical="center"/>
    </xf>
    <xf numFmtId="37" fontId="25" fillId="0" borderId="8" xfId="0" applyNumberFormat="1" applyFont="1" applyBorder="1" applyAlignment="1">
      <alignment vertical="center"/>
    </xf>
    <xf numFmtId="10" fontId="25" fillId="0" borderId="8" xfId="0" applyNumberFormat="1" applyFont="1" applyBorder="1" applyAlignment="1">
      <alignment horizontal="right" vertical="center"/>
    </xf>
    <xf numFmtId="10" fontId="25" fillId="0" borderId="0" xfId="0" applyNumberFormat="1" applyFont="1" applyAlignment="1">
      <alignment horizontal="right" vertical="center"/>
    </xf>
    <xf numFmtId="0" fontId="15" fillId="0" borderId="6" xfId="20" applyFont="1" applyBorder="1"/>
    <xf numFmtId="0" fontId="15" fillId="0" borderId="6" xfId="20" applyFont="1" applyBorder="1" applyAlignment="1">
      <alignment wrapText="1"/>
    </xf>
    <xf numFmtId="0" fontId="15" fillId="0" borderId="11" xfId="20" applyFont="1" applyBorder="1" applyAlignment="1">
      <alignment wrapText="1"/>
    </xf>
    <xf numFmtId="0" fontId="13" fillId="0" borderId="14" xfId="20" applyFont="1" applyBorder="1"/>
    <xf numFmtId="0" fontId="13" fillId="0" borderId="0" xfId="20" applyFont="1"/>
    <xf numFmtId="167" fontId="13" fillId="0" borderId="0" xfId="1" applyNumberFormat="1" applyFont="1" applyBorder="1" applyAlignment="1">
      <alignment wrapText="1"/>
    </xf>
    <xf numFmtId="167" fontId="13" fillId="0" borderId="0" xfId="1" applyNumberFormat="1" applyFont="1" applyBorder="1"/>
    <xf numFmtId="167" fontId="13" fillId="0" borderId="15" xfId="1" applyNumberFormat="1" applyFont="1" applyBorder="1"/>
    <xf numFmtId="0" fontId="15" fillId="0" borderId="3" xfId="20" applyFont="1" applyBorder="1"/>
    <xf numFmtId="0" fontId="15" fillId="0" borderId="4" xfId="20" applyFont="1" applyBorder="1"/>
    <xf numFmtId="167" fontId="15" fillId="0" borderId="4" xfId="1" applyNumberFormat="1" applyFont="1" applyBorder="1" applyAlignment="1">
      <alignment wrapText="1"/>
    </xf>
    <xf numFmtId="167" fontId="15" fillId="0" borderId="4" xfId="1" applyNumberFormat="1" applyFont="1" applyBorder="1"/>
    <xf numFmtId="167" fontId="15" fillId="0" borderId="5" xfId="1" applyNumberFormat="1" applyFont="1" applyBorder="1"/>
    <xf numFmtId="0" fontId="15" fillId="0" borderId="16" xfId="20" applyFont="1" applyBorder="1"/>
    <xf numFmtId="0" fontId="15" fillId="0" borderId="7" xfId="20" applyFont="1" applyBorder="1"/>
    <xf numFmtId="167" fontId="15" fillId="0" borderId="7" xfId="1" applyNumberFormat="1" applyFont="1" applyBorder="1" applyAlignment="1">
      <alignment wrapText="1"/>
    </xf>
    <xf numFmtId="167" fontId="15" fillId="0" borderId="7" xfId="1" applyNumberFormat="1" applyFont="1" applyBorder="1"/>
    <xf numFmtId="167" fontId="15" fillId="0" borderId="17" xfId="1" applyNumberFormat="1" applyFont="1" applyBorder="1"/>
    <xf numFmtId="167" fontId="13" fillId="0" borderId="15" xfId="1" applyNumberFormat="1" applyFont="1" applyBorder="1" applyAlignment="1">
      <alignment wrapText="1"/>
    </xf>
    <xf numFmtId="167" fontId="15" fillId="0" borderId="5" xfId="1" applyNumberFormat="1" applyFont="1" applyBorder="1" applyAlignment="1">
      <alignment wrapText="1"/>
    </xf>
    <xf numFmtId="0" fontId="15" fillId="0" borderId="14" xfId="20" applyFont="1" applyBorder="1"/>
    <xf numFmtId="0" fontId="15" fillId="0" borderId="0" xfId="20" applyFont="1"/>
    <xf numFmtId="0" fontId="15" fillId="0" borderId="0" xfId="20" applyFont="1" applyAlignment="1">
      <alignment wrapText="1"/>
    </xf>
    <xf numFmtId="0" fontId="13" fillId="0" borderId="7" xfId="0" applyFont="1" applyBorder="1"/>
    <xf numFmtId="0" fontId="15" fillId="0" borderId="13" xfId="0" applyFont="1" applyBorder="1"/>
    <xf numFmtId="0" fontId="15" fillId="0" borderId="8" xfId="0" applyFont="1" applyBorder="1"/>
    <xf numFmtId="0" fontId="15" fillId="0" borderId="18" xfId="0" applyFont="1" applyBorder="1"/>
    <xf numFmtId="0" fontId="13" fillId="0" borderId="15" xfId="20" applyFont="1" applyBorder="1"/>
    <xf numFmtId="6" fontId="13" fillId="0" borderId="0" xfId="20" applyNumberFormat="1" applyFont="1"/>
    <xf numFmtId="6" fontId="13" fillId="0" borderId="15" xfId="20" applyNumberFormat="1" applyFont="1" applyBorder="1"/>
    <xf numFmtId="6" fontId="15" fillId="0" borderId="4" xfId="20" applyNumberFormat="1" applyFont="1" applyBorder="1"/>
    <xf numFmtId="6" fontId="15" fillId="0" borderId="5" xfId="20" applyNumberFormat="1" applyFont="1" applyBorder="1"/>
    <xf numFmtId="6" fontId="15" fillId="0" borderId="7" xfId="20" applyNumberFormat="1" applyFont="1" applyBorder="1"/>
    <xf numFmtId="6" fontId="15" fillId="0" borderId="17" xfId="20" applyNumberFormat="1" applyFont="1" applyBorder="1"/>
    <xf numFmtId="0" fontId="15" fillId="0" borderId="14" xfId="20" applyFont="1" applyBorder="1" applyAlignment="1">
      <alignment horizontal="left"/>
    </xf>
    <xf numFmtId="3" fontId="26" fillId="3" borderId="0" xfId="0" applyNumberFormat="1" applyFont="1" applyFill="1"/>
    <xf numFmtId="6" fontId="13" fillId="0" borderId="0" xfId="0" applyNumberFormat="1" applyFont="1"/>
    <xf numFmtId="0" fontId="2" fillId="0" borderId="7" xfId="0" applyFont="1" applyBorder="1"/>
    <xf numFmtId="0" fontId="15" fillId="8" borderId="6" xfId="0" applyFont="1" applyFill="1" applyBorder="1"/>
    <xf numFmtId="167" fontId="13" fillId="0" borderId="6" xfId="1" applyNumberFormat="1" applyFont="1" applyBorder="1" applyAlignment="1">
      <alignment horizontal="left"/>
    </xf>
    <xf numFmtId="0" fontId="15" fillId="8" borderId="9" xfId="0" applyFont="1" applyFill="1" applyBorder="1"/>
    <xf numFmtId="0" fontId="15" fillId="8" borderId="2" xfId="0" applyFont="1" applyFill="1" applyBorder="1" applyAlignment="1">
      <alignment horizontal="center"/>
    </xf>
    <xf numFmtId="0" fontId="15" fillId="8" borderId="10" xfId="0" applyFont="1" applyFill="1" applyBorder="1" applyAlignment="1">
      <alignment horizontal="center"/>
    </xf>
    <xf numFmtId="0" fontId="1" fillId="0" borderId="14" xfId="21" applyBorder="1"/>
    <xf numFmtId="167" fontId="15" fillId="0" borderId="8" xfId="1" applyNumberFormat="1" applyFont="1" applyBorder="1"/>
    <xf numFmtId="167" fontId="15" fillId="0" borderId="18" xfId="1" applyNumberFormat="1" applyFont="1" applyBorder="1"/>
    <xf numFmtId="167" fontId="13" fillId="0" borderId="0" xfId="0" applyNumberFormat="1" applyFont="1"/>
    <xf numFmtId="0" fontId="2" fillId="0" borderId="0" xfId="0" applyFont="1" applyProtection="1">
      <protection locked="0"/>
    </xf>
    <xf numFmtId="0" fontId="3" fillId="0" borderId="3" xfId="9" applyFont="1" applyBorder="1" applyAlignment="1">
      <alignment horizontal="center"/>
    </xf>
    <xf numFmtId="0" fontId="3" fillId="0" borderId="4" xfId="9" applyFont="1" applyBorder="1" applyAlignment="1">
      <alignment horizontal="center"/>
    </xf>
    <xf numFmtId="0" fontId="3" fillId="0" borderId="5" xfId="9"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0" xfId="16" applyFont="1" applyAlignment="1">
      <alignment horizontal="center"/>
    </xf>
    <xf numFmtId="164" fontId="2" fillId="0" borderId="9" xfId="13" applyFont="1" applyBorder="1" applyAlignment="1">
      <alignment horizontal="center"/>
    </xf>
    <xf numFmtId="164" fontId="2" fillId="0" borderId="2" xfId="13" applyFont="1" applyBorder="1" applyAlignment="1">
      <alignment horizontal="center"/>
    </xf>
    <xf numFmtId="164" fontId="2" fillId="0" borderId="10" xfId="13" applyFont="1" applyBorder="1" applyAlignment="1">
      <alignment horizontal="center"/>
    </xf>
    <xf numFmtId="0" fontId="13" fillId="0" borderId="9" xfId="0" applyFont="1" applyBorder="1" applyAlignment="1">
      <alignment horizontal="center"/>
    </xf>
    <xf numFmtId="0" fontId="13" fillId="0" borderId="2" xfId="0" applyFont="1" applyBorder="1" applyAlignment="1">
      <alignment horizontal="center"/>
    </xf>
    <xf numFmtId="0" fontId="13" fillId="0" borderId="10" xfId="0" applyFont="1" applyBorder="1" applyAlignment="1">
      <alignment horizontal="center"/>
    </xf>
    <xf numFmtId="43" fontId="13" fillId="0" borderId="9" xfId="14" applyFont="1" applyFill="1" applyBorder="1" applyAlignment="1">
      <alignment horizontal="center"/>
    </xf>
    <xf numFmtId="43" fontId="13" fillId="0" borderId="2" xfId="14" applyFont="1" applyFill="1" applyBorder="1" applyAlignment="1">
      <alignment horizontal="center"/>
    </xf>
    <xf numFmtId="43" fontId="13" fillId="0" borderId="10" xfId="14" applyFont="1" applyFill="1" applyBorder="1" applyAlignment="1">
      <alignment horizontal="center"/>
    </xf>
  </cellXfs>
  <cellStyles count="22">
    <cellStyle name="Comma" xfId="1" builtinId="3"/>
    <cellStyle name="Comma 10" xfId="10" xr:uid="{F90F7F9E-60E2-4285-8745-E0B7AF192606}"/>
    <cellStyle name="Comma 2" xfId="14" xr:uid="{9472F573-FFB9-4AAA-937C-C685D3CB8F94}"/>
    <cellStyle name="Comma 3" xfId="17" xr:uid="{7E1908BE-5F77-475A-B031-7DD56DFCCEB8}"/>
    <cellStyle name="Currency" xfId="19" builtinId="4"/>
    <cellStyle name="Normal" xfId="0" builtinId="0"/>
    <cellStyle name="Normal 14" xfId="5" xr:uid="{EAF59E50-B6D0-466A-9B4D-23ADF5C7C943}"/>
    <cellStyle name="Normal 2" xfId="13" xr:uid="{B18E6B65-E210-4ADC-9ED3-EACE96AB132F}"/>
    <cellStyle name="Normal 3" xfId="16" xr:uid="{5AC34EA9-F691-406F-8E3F-5D433A1E01F3}"/>
    <cellStyle name="Normal 3 2 4" xfId="12" xr:uid="{29E943B6-2333-4016-9466-0FFF4907E61D}"/>
    <cellStyle name="Normal 3_Attach O, GG, Support -New Method 2-14-11" xfId="2" xr:uid="{B15A5085-6281-47D5-83CB-17920D751915}"/>
    <cellStyle name="Normal 7 7" xfId="8" xr:uid="{2F9D0ECC-BEDA-42E4-9F42-1985760610BF}"/>
    <cellStyle name="Normal_182392 Account Bal. 2023 &amp; 2022" xfId="21" xr:uid="{36BFAB58-860F-4147-81CB-D00140856FF7}"/>
    <cellStyle name="Normal_21 Exh B" xfId="4" xr:uid="{22E029B9-86FB-43BC-9E36-2B7DA0906E7C}"/>
    <cellStyle name="Normal_254015 Account Bal. 2023 &amp; 2022" xfId="20" xr:uid="{7FB67F73-F565-4F1A-8A75-D608FE16D8F6}"/>
    <cellStyle name="Normal_ATC Projected 2008 Monthly Plant Balances for Attachment O 2 (2)" xfId="11" xr:uid="{69F857AC-1A09-47D6-8AA9-0DB6E196AD2E}"/>
    <cellStyle name="Normal_Attachment Os for 2002 True-up" xfId="3" xr:uid="{410B2C21-C1A5-4B4B-9233-84CD5C361C01}"/>
    <cellStyle name="Normal_CLFP FERC Set of Books" xfId="18" xr:uid="{F7D2EE73-2280-4D17-BC3C-B01771BA4FDB}"/>
    <cellStyle name="Normal_PRECorp2002HeintzResponse 8-21-03" xfId="6" xr:uid="{EA55E51D-ADF2-4527-AE8F-F42A7F7DF0F1}"/>
    <cellStyle name="Normal_Schedule O Info for Mike" xfId="9" xr:uid="{E8EA604B-5F59-4B13-84FF-ABCF3AE623C6}"/>
    <cellStyle name="Percent 2" xfId="15" xr:uid="{F418447F-77B6-423D-A183-5BDFB01D0401}"/>
    <cellStyle name="Percent 60 2" xfId="7" xr:uid="{89F23FD9-9314-4259-8B30-F9D4197C09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BHSC/BHC/Rates/BHE%20CLFP/FERC/TransmissionFormula%20Rate/CLFP%20Trans%20Form%20Rates%202023/True-Up/Support/A-4%20Pg%201,%20Pg%202,%20Pg%203%20(PIS%201047B%20Report%20202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kouchi, Marie" refreshedDate="45418.646744675927" createdVersion="8" refreshedVersion="8" minRefreshableVersion="3" recordCount="3448" xr:uid="{F80469EA-C243-4B78-A466-E05563CE8A39}">
  <cacheSource type="worksheet">
    <worksheetSource ref="A1:T3449" sheet="CLFP PIS 1047B 2023.2" r:id="rId2"/>
  </cacheSource>
  <cacheFields count="22">
    <cacheField name="company_id" numFmtId="0">
      <sharedItems containsSemiMixedTypes="0" containsString="0" containsNumber="1" containsInteger="1" minValue="5" maxValue="5"/>
    </cacheField>
    <cacheField name="bus_segment_id" numFmtId="0">
      <sharedItems containsSemiMixedTypes="0" containsString="0" containsNumber="1" containsInteger="1" minValue="103" maxValue="999"/>
    </cacheField>
    <cacheField name="description" numFmtId="0">
      <sharedItems count="145">
        <s v="135001 - Ele Trans-Land"/>
        <s v="139103 - Gen Plt-Computer Hardware"/>
        <s v="139104 - Gen Plt-Software"/>
        <s v="330100 - Intang-Organization"/>
        <s v="338901 - Gen Plant-Land"/>
        <s v="338902 - Gen Plant-Ld Rt/ROW-NonD"/>
        <s v="339001 - Gen Plt-Str &amp; Improve-Own"/>
        <s v="339005 - Gen Plt-Land Improve-Own"/>
        <s v="339101 - Gen Plt-Office Furn &amp; Eqp"/>
        <s v="339103 - Gen Plt-Computer Hardware"/>
        <s v="339104 - Gen Plt-Software"/>
        <s v="339105 - Gen Plt-Sys Dev"/>
        <s v="339107 - Gen Plt-iPad Hardware"/>
        <s v="339203 - Gen Plt-Trans Eqp-Lght Trk"/>
        <s v="339204 - Gen Plt-Trans Eqp-Med Trck"/>
        <s v="339205 - Gen Plt-Trans Eqp-Hvy Trck"/>
        <s v="339300 - Gen Plt-Stores Equipment"/>
        <s v="339400 - Gen Plt-Tool/Shop/Garage"/>
        <s v="339500 - Gen Plt-Lab Equipment"/>
        <s v="339601 - Gen Plt-Shrt Life Powr Eqp"/>
        <s v="339602 - Gen Plt-Long Life Powr Eqp"/>
        <s v="339700 - Gen Plt-Communication Eqp"/>
        <s v="339800 - Gen Plt-Miscellaneous Eqp"/>
        <s v="130100 - Intang-Organization"/>
        <s v="130300 - Intang-Misc Intang"/>
        <s v="131100 - Elec Steam-Struct&amp;Improve"/>
        <s v="131201 - Elec Steam-Boiler Plnt Eqp"/>
        <s v="131202 - Ele Steam-Boiler-Pollution"/>
        <s v="131400 - Ele Steam-Turbogen Units"/>
        <s v="131500 - Ele Steam-Accessry Ele Eqp"/>
        <s v="131600 - Ele Steam-Misc Plant Equip"/>
        <s v="134001 - Ele Other-Land"/>
        <s v="134100 - Ele Oth-Structure&amp;Improve"/>
        <s v="134105 - Ele Oth-Land Improvement"/>
        <s v="134200 - Ele Oth-Fuel Holder &amp; Acce"/>
        <s v="134410 - Ele Oth - Generators"/>
        <s v="134420 - Ele Oth - Gen - Rotary"/>
        <s v="134500 - Ele Oth-Accessory Ele Eqp"/>
        <s v="134534 - Ele Oth-Accessory Ele Eqp"/>
        <s v="134600 - Ele Oth-Misc Plant Equip"/>
        <s v="135002 - Ele Trans - Ld Rt/ROW-NonD"/>
        <s v="135003 - Ele Trans - Ld Rt/ROW-Depr"/>
        <s v="135200 - Ele Trans Sub-Str &amp; Improv"/>
        <s v="135205 - Ele Trans Sub-Land Improve"/>
        <s v="135300 - Ele Trans Sub-Station Equi"/>
        <s v="135301 - Ele Trans Sub-Stn Eq GSU"/>
        <s v="135400 - Ele Trans-Towers &amp; Fixtres"/>
        <s v="135500 - Ele Trans-Poles &amp; Fixtures"/>
        <s v="135600 - Ele Trans-OH Conductors"/>
        <s v="135800 - Ele Trans-UG Conductors"/>
        <s v="136001 - Ele Dist-Land"/>
        <s v="136002 - Ele Dist- Ld Rt/ROW-Non-De"/>
        <s v="136003 - Ele Dist- Ld Rt/ROW-Deprec"/>
        <s v="136100 - Ele Dist Sub-Str &amp; Improve"/>
        <s v="136105 - Ele Dist Sub-Land Improve"/>
        <s v="136200 - Ele Dist Sub-Station Equip"/>
        <s v="136400 - Ele Dist-Pole/Tower/Fixtur"/>
        <s v="136500 - Ele Dist-OH Conductors"/>
        <s v="136600 - Ele Dist-UG Conduit"/>
        <s v="136700 - Ele Dist-UG Conductors"/>
        <s v="136801 - Ele Dist-Ln Trans-Oth Eqp"/>
        <s v="136802 - Ele Dist-Ln Trans-Conventn"/>
        <s v="136803 - Ele Dist-Ln Trans-Padmount"/>
        <s v="136901 - Ele Dist - OH Services"/>
        <s v="136902 - Ele Dist - UG Services"/>
        <s v="137001 - Ele Dist-Meters Other"/>
        <s v="137003 - Ele Dist-Meters ERT"/>
        <s v="137004 - Ele Dist-Meters AMI"/>
        <s v="137100 - Ele Dist-Instal Cst Prmise"/>
        <s v="137300 - Ele Dist-Street Lighting"/>
        <s v="138901 - Gen Plant-Land"/>
        <s v="139001 - Gen Plt-Str &amp; Improve-Own"/>
        <s v="139005 - Gen Plt-Land Improve-Own"/>
        <s v="139101 - Gen Plt-Office Furn &amp; Eqp"/>
        <s v="139201 - Gen Plt-Trans Eqp-Subunit"/>
        <s v="139202 - Gen Plt-Trans Eqp-Cars"/>
        <s v="139203 - Gen Plt-Trans Eqp-Lght Trk"/>
        <s v="139204 - Gen Plt-Trans Eqp-Med Trck"/>
        <s v="139205 - Gen Plt-Trans Eqp-Hvy Trck"/>
        <s v="139206 - Gen Plt-Trans Eqp-Trailers"/>
        <s v="139300 - Gen Plt-Stores Equipment"/>
        <s v="139400 - Gen Plt-Tool/Shop/Garage"/>
        <s v="139410 - Gen Plt-Veh-Tool/Shop"/>
        <s v="139500 - Gen Plt-Lab Equipment"/>
        <s v="139601 - Off Rd Pwr Eqp Short Life"/>
        <s v="139602 - Off Rd Pwr Eqp Long Life"/>
        <s v="139700 - Gen Plt-Communication Eqp"/>
        <s v="139710-Communication Equip-Specif"/>
        <s v="139800 - Gen Plt-Miscellaneous Eqp"/>
        <s v="236502 - Gas Trans-Ld Rt/ROW-NonD"/>
        <s v="236503 - Gas Trans-Ld Rt/ROW-Depre"/>
        <s v="236601 - Gas Trans-Struct &amp; Improve"/>
        <s v="236702 - Gas Trans - PE Mains"/>
        <s v="236703 - Gas Trans - Steel Mains"/>
        <s v="236705 - Gas Trans - Plastic Mains"/>
        <s v="236707 - Gas Trans - Oth Equip"/>
        <s v="236804 - Gas Trans-Compresr Sta-Eqp"/>
        <s v="236903 - Gas Tran-Mea &amp; Reg Sta Eqp"/>
        <s v="237401 - Gas Dist-Land"/>
        <s v="237402 - Gas Dist-Ld Rt/ROW-NonDep"/>
        <s v="237403 - Gas Dist-Ld Rt/ROW-Dep"/>
        <s v="237501 - Gas Dist-Struct &amp; Improve"/>
        <s v="237503 - Gas Dist-Str &amp; Improve-TBS"/>
        <s v="237505 - Gas Dist-Land Improve"/>
        <s v="237601 - Gas Dist - Iron Mains"/>
        <s v="237602 - Gas Dist - PE Mains"/>
        <s v="237603 - Gas Dist - Steel Mains"/>
        <s v="237605 - Gas Dist - Plastic Mains"/>
        <s v="237606 - Gas Dist - Mains - Other M"/>
        <s v="237607 - Gas Dist - Mains - Oth Equ"/>
        <s v="237800 - Gas Dist-Gen Mea/Reg Sta"/>
        <s v="237900 - Gas Dist-City Gate Mea/Reg"/>
        <s v="238002 - Gas Dist-Services - PE"/>
        <s v="238003 - Gas Dist-Services - Steel"/>
        <s v="238005 - Gas Dist-Services - Plasti"/>
        <s v="238100 - Gas Dist-Meters-Small Vol"/>
        <s v="238101 - Gas Dist-Meters-ERT"/>
        <s v="238103 - Gas AMI - Infrastructure"/>
        <s v="238201 - Gas Dist-Meter Installatn"/>
        <s v="238301 - Gas Dist-House Regulator"/>
        <s v="238501 - Gas Dist-Indstrial Mea/Reg"/>
        <s v="238700 - Gas Dist-Other Equipment"/>
        <s v="239001 - Gen Plt-Str &amp; Improve-Own"/>
        <s v="239101 - Gen Plt-Office Furn &amp; Eqp"/>
        <s v="239103 - Gen Plt-Computer Hardware"/>
        <s v="239104 - Gen Plt-Software"/>
        <s v="239107 - Gen Plt-iPad Hardware"/>
        <s v="239201 - Gen Plt-Trans Eqp-Subunit"/>
        <s v="239203 - Gen Plt-Trans Eqp-Lght Trk"/>
        <s v="239204 - Gen Plt-Trans Eqp-Med Trck"/>
        <s v="239205 - Gen Plt-Trans Eqp-Hvy Trck"/>
        <s v="239206 - Gen Plt-Trans Eqp-Trailers"/>
        <s v="239400 - Gen Plt-Tool/Shop/Garage"/>
        <s v="239410 - Gen Plt-Veh-Tool/Shop"/>
        <s v="239500 - Gen Plt-Lab Equipment"/>
        <s v="239601 - Gen Plt-Powr Operating Eqp"/>
        <s v="239602 - Gen Plt-Long Life Powr Eqp"/>
        <s v="239700 - Gen Plt-Communication Eqp"/>
        <s v="239800 - Gen Plt-Miscellaneous Eqp"/>
        <s v="230202 - Intang-Franchs &amp; Con SL"/>
        <s v="339051 - Gen Plt-Str &amp; Imprve-Lease"/>
        <s v="339201 - Gen Plt-Trans Eqp-Subunit"/>
        <s v="339206 - Gen Plt-Trans Eqp-Trailers"/>
        <s v="135318 - Ele Tran Sub-Stn Eq KR2018"/>
        <s v="135359 - Ele Trans Sub-StnEqp Amort"/>
      </sharedItems>
    </cacheField>
    <cacheField name="description2" numFmtId="0">
      <sharedItems/>
    </cacheField>
    <cacheField name="set_of_books_id" numFmtId="0">
      <sharedItems containsSemiMixedTypes="0" containsString="0" containsNumber="1" containsInteger="1" minValue="1" maxValue="1"/>
    </cacheField>
    <cacheField name="beginning_balance" numFmtId="43">
      <sharedItems containsSemiMixedTypes="0" containsString="0" containsNumber="1" minValue="-15615.48" maxValue="116633889.04000001"/>
    </cacheField>
    <cacheField name="additions" numFmtId="43">
      <sharedItems containsSemiMixedTypes="0" containsString="0" containsNumber="1" minValue="-10297040.34" maxValue="9382603.9199999999"/>
    </cacheField>
    <cacheField name="retirements" numFmtId="43">
      <sharedItems containsSemiMixedTypes="0" containsString="0" containsNumber="1" minValue="-1169205.3" maxValue="6516.85"/>
    </cacheField>
    <cacheField name="transfers_in" numFmtId="43">
      <sharedItems containsSemiMixedTypes="0" containsString="0" containsNumber="1" minValue="0" maxValue="25610031.050000001"/>
    </cacheField>
    <cacheField name="transfers_out" numFmtId="43">
      <sharedItems containsSemiMixedTypes="0" containsString="0" containsNumber="1" minValue="-25610031.050000001" maxValue="0"/>
    </cacheField>
    <cacheField name="adjustments" numFmtId="43">
      <sharedItems containsSemiMixedTypes="0" containsString="0" containsNumber="1" containsInteger="1" minValue="0" maxValue="0"/>
    </cacheField>
    <cacheField name="ending_balance" numFmtId="43">
      <sharedItems containsSemiMixedTypes="0" containsString="0" containsNumber="1" minValue="-15615.48" maxValue="116633889.04000001"/>
    </cacheField>
    <cacheField name="state_id" numFmtId="0">
      <sharedItems/>
    </cacheField>
    <cacheField name="start_month" numFmtId="22">
      <sharedItems containsSemiMixedTypes="0" containsNonDate="0" containsDate="1" containsString="0" minDate="2022-12-01T00:00:00" maxDate="2022-12-02T00:00:00"/>
    </cacheField>
    <cacheField name="end_month" numFmtId="22">
      <sharedItems containsSemiMixedTypes="0" containsNonDate="0" containsDate="1" containsString="0" minDate="2023-12-01T00:00:00" maxDate="2023-12-02T00:00:00"/>
    </cacheField>
    <cacheField name="gl_posting_mo_yr" numFmtId="22">
      <sharedItems containsSemiMixedTypes="0" containsNonDate="0" containsDate="1" containsString="0" minDate="2022-12-01T00:00:00" maxDate="2023-12-02T00:00:00" count="13">
        <d v="2023-02-01T00:00:00"/>
        <d v="2023-03-01T00:00:00"/>
        <d v="2023-04-01T00:00:00"/>
        <d v="2023-05-01T00:00:00"/>
        <d v="2023-06-01T00:00:00"/>
        <d v="2023-07-01T00:00:00"/>
        <d v="2023-08-01T00:00:00"/>
        <d v="2023-09-01T00:00:00"/>
        <d v="2023-10-01T00:00:00"/>
        <d v="2023-11-01T00:00:00"/>
        <d v="2023-12-01T00:00:00"/>
        <d v="2022-12-01T00:00:00"/>
        <d v="2023-01-01T00:00:00"/>
      </sharedItems>
      <fieldGroup par="21"/>
    </cacheField>
    <cacheField name="description3" numFmtId="0">
      <sharedItems/>
    </cacheField>
    <cacheField name="description4" numFmtId="0">
      <sharedItems/>
    </cacheField>
    <cacheField name="Function Class" numFmtId="0">
      <sharedItems count="6">
        <s v="Transmission"/>
        <s v="General &amp; Intangible"/>
        <s v="General &amp; Intangible - C"/>
        <s v="Production"/>
        <s v="Distribution"/>
        <s v="GAS"/>
      </sharedItems>
    </cacheField>
    <cacheField name="Plant Account" numFmtId="0">
      <sharedItems count="54">
        <s v="350"/>
        <s v="391"/>
        <s v="301"/>
        <s v="389"/>
        <s v="390"/>
        <s v="392"/>
        <s v="393"/>
        <s v="394"/>
        <s v="395"/>
        <s v="396"/>
        <s v="397"/>
        <s v="398"/>
        <s v="303"/>
        <s v="311"/>
        <s v="312"/>
        <s v="314"/>
        <s v="315"/>
        <s v="316"/>
        <s v="340"/>
        <s v="341"/>
        <s v="342"/>
        <s v="344"/>
        <s v="345"/>
        <s v="346"/>
        <s v="352"/>
        <s v="353"/>
        <s v="354"/>
        <s v="355"/>
        <s v="356"/>
        <s v="358"/>
        <s v="360"/>
        <s v="361"/>
        <s v="362"/>
        <s v="364"/>
        <s v="365"/>
        <s v="366"/>
        <s v="367"/>
        <s v="368"/>
        <s v="369"/>
        <s v="370"/>
        <s v="371"/>
        <s v="373"/>
        <s v="374"/>
        <s v="375"/>
        <s v="376"/>
        <s v="378"/>
        <s v="379"/>
        <s v="380"/>
        <s v="381"/>
        <s v="382"/>
        <s v="383"/>
        <s v="385"/>
        <s v="387"/>
        <s v="302"/>
      </sharedItems>
    </cacheField>
    <cacheField name="Months (gl_posting_mo_yr)" numFmtId="0" databaseField="0">
      <fieldGroup base="15">
        <rangePr groupBy="months" startDate="2022-12-01T00:00:00" endDate="2023-12-02T00:00:00"/>
        <groupItems count="14">
          <s v="&lt;12/1/2022"/>
          <s v="Jan"/>
          <s v="Feb"/>
          <s v="Mar"/>
          <s v="Apr"/>
          <s v="May"/>
          <s v="Jun"/>
          <s v="Jul"/>
          <s v="Aug"/>
          <s v="Sep"/>
          <s v="Oct"/>
          <s v="Nov"/>
          <s v="Dec"/>
          <s v="&gt;12/2/2023"/>
        </groupItems>
      </fieldGroup>
    </cacheField>
    <cacheField name="Years (gl_posting_mo_yr)" numFmtId="0" databaseField="0">
      <fieldGroup base="15">
        <rangePr groupBy="years" startDate="2022-12-01T00:00:00" endDate="2023-12-02T00:00:00"/>
        <groupItems count="4">
          <s v="&lt;12/1/2022"/>
          <s v="2022"/>
          <s v="2023"/>
          <s v="&gt;12/2/202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48">
  <r>
    <n v="5"/>
    <n v="122"/>
    <x v="0"/>
    <s v="101000 Plant In Service"/>
    <n v="1"/>
    <n v="0"/>
    <n v="200231.77000000002"/>
    <n v="0"/>
    <n v="0"/>
    <n v="0"/>
    <n v="0"/>
    <n v="200231.77000000002"/>
    <s v="Nebraska"/>
    <d v="2022-12-01T00:00:00"/>
    <d v="2023-12-01T00:00:00"/>
    <x v="0"/>
    <s v="Regulated Electric (122)"/>
    <s v="Cheyenne Light Fuel &amp; Power Co"/>
    <x v="0"/>
    <x v="0"/>
  </r>
  <r>
    <n v="5"/>
    <n v="122"/>
    <x v="0"/>
    <s v="101000 Plant In Service"/>
    <n v="1"/>
    <n v="200231.77000000002"/>
    <n v="0"/>
    <n v="0"/>
    <n v="0"/>
    <n v="0"/>
    <n v="0"/>
    <n v="200231.77000000002"/>
    <s v="Nebraska"/>
    <d v="2022-12-01T00:00:00"/>
    <d v="2023-12-01T00:00:00"/>
    <x v="1"/>
    <s v="Regulated Electric (122)"/>
    <s v="Cheyenne Light Fuel &amp; Power Co"/>
    <x v="0"/>
    <x v="0"/>
  </r>
  <r>
    <n v="5"/>
    <n v="122"/>
    <x v="0"/>
    <s v="101000 Plant In Service"/>
    <n v="1"/>
    <n v="200231.77000000002"/>
    <n v="0"/>
    <n v="0"/>
    <n v="0"/>
    <n v="0"/>
    <n v="0"/>
    <n v="200231.77000000002"/>
    <s v="Nebraska"/>
    <d v="2022-12-01T00:00:00"/>
    <d v="2023-12-01T00:00:00"/>
    <x v="2"/>
    <s v="Regulated Electric (122)"/>
    <s v="Cheyenne Light Fuel &amp; Power Co"/>
    <x v="0"/>
    <x v="0"/>
  </r>
  <r>
    <n v="5"/>
    <n v="122"/>
    <x v="0"/>
    <s v="101000 Plant In Service"/>
    <n v="1"/>
    <n v="200231.77000000002"/>
    <n v="0"/>
    <n v="0"/>
    <n v="0"/>
    <n v="0"/>
    <n v="0"/>
    <n v="200231.77000000002"/>
    <s v="Nebraska"/>
    <d v="2022-12-01T00:00:00"/>
    <d v="2023-12-01T00:00:00"/>
    <x v="3"/>
    <s v="Regulated Electric (122)"/>
    <s v="Cheyenne Light Fuel &amp; Power Co"/>
    <x v="0"/>
    <x v="0"/>
  </r>
  <r>
    <n v="5"/>
    <n v="122"/>
    <x v="0"/>
    <s v="101000 Plant In Service"/>
    <n v="1"/>
    <n v="200231.77000000002"/>
    <n v="0"/>
    <n v="0"/>
    <n v="0"/>
    <n v="0"/>
    <n v="0"/>
    <n v="200231.77000000002"/>
    <s v="Nebraska"/>
    <d v="2022-12-01T00:00:00"/>
    <d v="2023-12-01T00:00:00"/>
    <x v="4"/>
    <s v="Regulated Electric (122)"/>
    <s v="Cheyenne Light Fuel &amp; Power Co"/>
    <x v="0"/>
    <x v="0"/>
  </r>
  <r>
    <n v="5"/>
    <n v="122"/>
    <x v="0"/>
    <s v="101000 Plant In Service"/>
    <n v="1"/>
    <n v="200231.77000000002"/>
    <n v="0"/>
    <n v="0"/>
    <n v="0"/>
    <n v="0"/>
    <n v="0"/>
    <n v="200231.77000000002"/>
    <s v="Nebraska"/>
    <d v="2022-12-01T00:00:00"/>
    <d v="2023-12-01T00:00:00"/>
    <x v="5"/>
    <s v="Regulated Electric (122)"/>
    <s v="Cheyenne Light Fuel &amp; Power Co"/>
    <x v="0"/>
    <x v="0"/>
  </r>
  <r>
    <n v="5"/>
    <n v="122"/>
    <x v="0"/>
    <s v="101000 Plant In Service"/>
    <n v="1"/>
    <n v="200231.77000000002"/>
    <n v="0"/>
    <n v="0"/>
    <n v="0"/>
    <n v="0"/>
    <n v="0"/>
    <n v="200231.77000000002"/>
    <s v="Nebraska"/>
    <d v="2022-12-01T00:00:00"/>
    <d v="2023-12-01T00:00:00"/>
    <x v="6"/>
    <s v="Regulated Electric (122)"/>
    <s v="Cheyenne Light Fuel &amp; Power Co"/>
    <x v="0"/>
    <x v="0"/>
  </r>
  <r>
    <n v="5"/>
    <n v="122"/>
    <x v="0"/>
    <s v="101000 Plant In Service"/>
    <n v="1"/>
    <n v="200231.77000000002"/>
    <n v="0"/>
    <n v="0"/>
    <n v="0"/>
    <n v="0"/>
    <n v="0"/>
    <n v="200231.77000000002"/>
    <s v="Nebraska"/>
    <d v="2022-12-01T00:00:00"/>
    <d v="2023-12-01T00:00:00"/>
    <x v="7"/>
    <s v="Regulated Electric (122)"/>
    <s v="Cheyenne Light Fuel &amp; Power Co"/>
    <x v="0"/>
    <x v="0"/>
  </r>
  <r>
    <n v="5"/>
    <n v="122"/>
    <x v="0"/>
    <s v="101000 Plant In Service"/>
    <n v="1"/>
    <n v="200231.77000000002"/>
    <n v="0"/>
    <n v="0"/>
    <n v="0"/>
    <n v="0"/>
    <n v="0"/>
    <n v="200231.77000000002"/>
    <s v="Nebraska"/>
    <d v="2022-12-01T00:00:00"/>
    <d v="2023-12-01T00:00:00"/>
    <x v="8"/>
    <s v="Regulated Electric (122)"/>
    <s v="Cheyenne Light Fuel &amp; Power Co"/>
    <x v="0"/>
    <x v="0"/>
  </r>
  <r>
    <n v="5"/>
    <n v="122"/>
    <x v="0"/>
    <s v="101000 Plant In Service"/>
    <n v="1"/>
    <n v="200231.77000000002"/>
    <n v="0"/>
    <n v="0"/>
    <n v="0"/>
    <n v="0"/>
    <n v="0"/>
    <n v="200231.77000000002"/>
    <s v="Nebraska"/>
    <d v="2022-12-01T00:00:00"/>
    <d v="2023-12-01T00:00:00"/>
    <x v="9"/>
    <s v="Regulated Electric (122)"/>
    <s v="Cheyenne Light Fuel &amp; Power Co"/>
    <x v="0"/>
    <x v="0"/>
  </r>
  <r>
    <n v="5"/>
    <n v="122"/>
    <x v="0"/>
    <s v="101000 Plant In Service"/>
    <n v="1"/>
    <n v="200231.77000000002"/>
    <n v="0"/>
    <n v="0"/>
    <n v="0"/>
    <n v="0"/>
    <n v="0"/>
    <n v="200231.77000000002"/>
    <s v="Nebraska"/>
    <d v="2022-12-01T00:00:00"/>
    <d v="2023-12-01T00:00:00"/>
    <x v="10"/>
    <s v="Regulated Electric (122)"/>
    <s v="Cheyenne Light Fuel &amp; Power Co"/>
    <x v="0"/>
    <x v="0"/>
  </r>
  <r>
    <n v="5"/>
    <n v="122"/>
    <x v="1"/>
    <s v="101000 Plant In Service"/>
    <n v="1"/>
    <n v="0"/>
    <n v="0"/>
    <n v="0"/>
    <n v="0"/>
    <n v="0"/>
    <n v="0"/>
    <n v="0"/>
    <s v="Nebraska"/>
    <d v="2022-12-01T00:00:00"/>
    <d v="2023-12-01T00:00:00"/>
    <x v="11"/>
    <s v="Regulated Electric (122)"/>
    <s v="Cheyenne Light Fuel &amp; Power Co"/>
    <x v="1"/>
    <x v="1"/>
  </r>
  <r>
    <n v="5"/>
    <n v="122"/>
    <x v="1"/>
    <s v="101000 Plant In Service"/>
    <n v="1"/>
    <n v="0"/>
    <n v="0"/>
    <n v="0"/>
    <n v="0"/>
    <n v="0"/>
    <n v="0"/>
    <n v="0"/>
    <s v="Nebraska"/>
    <d v="2022-12-01T00:00:00"/>
    <d v="2023-12-01T00:00:00"/>
    <x v="12"/>
    <s v="Regulated Electric (122)"/>
    <s v="Cheyenne Light Fuel &amp; Power Co"/>
    <x v="1"/>
    <x v="1"/>
  </r>
  <r>
    <n v="5"/>
    <n v="122"/>
    <x v="1"/>
    <s v="101000 Plant In Service"/>
    <n v="1"/>
    <n v="0"/>
    <n v="0"/>
    <n v="0"/>
    <n v="0"/>
    <n v="0"/>
    <n v="0"/>
    <n v="0"/>
    <s v="Nebraska"/>
    <d v="2022-12-01T00:00:00"/>
    <d v="2023-12-01T00:00:00"/>
    <x v="0"/>
    <s v="Regulated Electric (122)"/>
    <s v="Cheyenne Light Fuel &amp; Power Co"/>
    <x v="1"/>
    <x v="1"/>
  </r>
  <r>
    <n v="5"/>
    <n v="122"/>
    <x v="1"/>
    <s v="101000 Plant In Service"/>
    <n v="1"/>
    <n v="0"/>
    <n v="0"/>
    <n v="0"/>
    <n v="0"/>
    <n v="0"/>
    <n v="0"/>
    <n v="0"/>
    <s v="Nebraska"/>
    <d v="2022-12-01T00:00:00"/>
    <d v="2023-12-01T00:00:00"/>
    <x v="1"/>
    <s v="Regulated Electric (122)"/>
    <s v="Cheyenne Light Fuel &amp; Power Co"/>
    <x v="1"/>
    <x v="1"/>
  </r>
  <r>
    <n v="5"/>
    <n v="122"/>
    <x v="1"/>
    <s v="101000 Plant In Service"/>
    <n v="1"/>
    <n v="0"/>
    <n v="0"/>
    <n v="0"/>
    <n v="0"/>
    <n v="0"/>
    <n v="0"/>
    <n v="0"/>
    <s v="Nebraska"/>
    <d v="2022-12-01T00:00:00"/>
    <d v="2023-12-01T00:00:00"/>
    <x v="2"/>
    <s v="Regulated Electric (122)"/>
    <s v="Cheyenne Light Fuel &amp; Power Co"/>
    <x v="1"/>
    <x v="1"/>
  </r>
  <r>
    <n v="5"/>
    <n v="122"/>
    <x v="1"/>
    <s v="101000 Plant In Service"/>
    <n v="1"/>
    <n v="0"/>
    <n v="0"/>
    <n v="0"/>
    <n v="0"/>
    <n v="0"/>
    <n v="0"/>
    <n v="0"/>
    <s v="Nebraska"/>
    <d v="2022-12-01T00:00:00"/>
    <d v="2023-12-01T00:00:00"/>
    <x v="3"/>
    <s v="Regulated Electric (122)"/>
    <s v="Cheyenne Light Fuel &amp; Power Co"/>
    <x v="1"/>
    <x v="1"/>
  </r>
  <r>
    <n v="5"/>
    <n v="122"/>
    <x v="1"/>
    <s v="101000 Plant In Service"/>
    <n v="1"/>
    <n v="0"/>
    <n v="0"/>
    <n v="0"/>
    <n v="0"/>
    <n v="0"/>
    <n v="0"/>
    <n v="0"/>
    <s v="Nebraska"/>
    <d v="2022-12-01T00:00:00"/>
    <d v="2023-12-01T00:00:00"/>
    <x v="4"/>
    <s v="Regulated Electric (122)"/>
    <s v="Cheyenne Light Fuel &amp; Power Co"/>
    <x v="1"/>
    <x v="1"/>
  </r>
  <r>
    <n v="5"/>
    <n v="122"/>
    <x v="1"/>
    <s v="101000 Plant In Service"/>
    <n v="1"/>
    <n v="0"/>
    <n v="0"/>
    <n v="0"/>
    <n v="0"/>
    <n v="0"/>
    <n v="0"/>
    <n v="0"/>
    <s v="Nebraska"/>
    <d v="2022-12-01T00:00:00"/>
    <d v="2023-12-01T00:00:00"/>
    <x v="5"/>
    <s v="Regulated Electric (122)"/>
    <s v="Cheyenne Light Fuel &amp; Power Co"/>
    <x v="1"/>
    <x v="1"/>
  </r>
  <r>
    <n v="5"/>
    <n v="122"/>
    <x v="1"/>
    <s v="101000 Plant In Service"/>
    <n v="1"/>
    <n v="0"/>
    <n v="0"/>
    <n v="0"/>
    <n v="0"/>
    <n v="0"/>
    <n v="0"/>
    <n v="0"/>
    <s v="Nebraska"/>
    <d v="2022-12-01T00:00:00"/>
    <d v="2023-12-01T00:00:00"/>
    <x v="6"/>
    <s v="Regulated Electric (122)"/>
    <s v="Cheyenne Light Fuel &amp; Power Co"/>
    <x v="1"/>
    <x v="1"/>
  </r>
  <r>
    <n v="5"/>
    <n v="122"/>
    <x v="1"/>
    <s v="101000 Plant In Service"/>
    <n v="1"/>
    <n v="0"/>
    <n v="0"/>
    <n v="0"/>
    <n v="0"/>
    <n v="0"/>
    <n v="0"/>
    <n v="0"/>
    <s v="Nebraska"/>
    <d v="2022-12-01T00:00:00"/>
    <d v="2023-12-01T00:00:00"/>
    <x v="7"/>
    <s v="Regulated Electric (122)"/>
    <s v="Cheyenne Light Fuel &amp; Power Co"/>
    <x v="1"/>
    <x v="1"/>
  </r>
  <r>
    <n v="5"/>
    <n v="122"/>
    <x v="1"/>
    <s v="101000 Plant In Service"/>
    <n v="1"/>
    <n v="0"/>
    <n v="0"/>
    <n v="0"/>
    <n v="0"/>
    <n v="0"/>
    <n v="0"/>
    <n v="0"/>
    <s v="Nebraska"/>
    <d v="2022-12-01T00:00:00"/>
    <d v="2023-12-01T00:00:00"/>
    <x v="8"/>
    <s v="Regulated Electric (122)"/>
    <s v="Cheyenne Light Fuel &amp; Power Co"/>
    <x v="1"/>
    <x v="1"/>
  </r>
  <r>
    <n v="5"/>
    <n v="122"/>
    <x v="1"/>
    <s v="101000 Plant In Service"/>
    <n v="1"/>
    <n v="0"/>
    <n v="0"/>
    <n v="0"/>
    <n v="0"/>
    <n v="0"/>
    <n v="0"/>
    <n v="0"/>
    <s v="Nebraska"/>
    <d v="2022-12-01T00:00:00"/>
    <d v="2023-12-01T00:00:00"/>
    <x v="9"/>
    <s v="Regulated Electric (122)"/>
    <s v="Cheyenne Light Fuel &amp; Power Co"/>
    <x v="1"/>
    <x v="1"/>
  </r>
  <r>
    <n v="5"/>
    <n v="122"/>
    <x v="1"/>
    <s v="101000 Plant In Service"/>
    <n v="1"/>
    <n v="0"/>
    <n v="0"/>
    <n v="0"/>
    <n v="0"/>
    <n v="0"/>
    <n v="0"/>
    <n v="0"/>
    <s v="Nebraska"/>
    <d v="2022-12-01T00:00:00"/>
    <d v="2023-12-01T00:00:00"/>
    <x v="10"/>
    <s v="Regulated Electric (122)"/>
    <s v="Cheyenne Light Fuel &amp; Power Co"/>
    <x v="1"/>
    <x v="1"/>
  </r>
  <r>
    <n v="5"/>
    <n v="122"/>
    <x v="2"/>
    <s v="101000 Plant In Service"/>
    <n v="1"/>
    <n v="4377.92"/>
    <n v="0"/>
    <n v="0"/>
    <n v="0"/>
    <n v="0"/>
    <n v="0"/>
    <n v="4377.92"/>
    <s v="Nebraska"/>
    <d v="2022-12-01T00:00:00"/>
    <d v="2023-12-01T00:00:00"/>
    <x v="11"/>
    <s v="Regulated Electric (122)"/>
    <s v="Cheyenne Light Fuel &amp; Power Co"/>
    <x v="1"/>
    <x v="1"/>
  </r>
  <r>
    <n v="5"/>
    <n v="122"/>
    <x v="2"/>
    <s v="101000 Plant In Service"/>
    <n v="1"/>
    <n v="4377.92"/>
    <n v="0"/>
    <n v="0"/>
    <n v="0"/>
    <n v="0"/>
    <n v="0"/>
    <n v="4377.92"/>
    <s v="Nebraska"/>
    <d v="2022-12-01T00:00:00"/>
    <d v="2023-12-01T00:00:00"/>
    <x v="12"/>
    <s v="Regulated Electric (122)"/>
    <s v="Cheyenne Light Fuel &amp; Power Co"/>
    <x v="1"/>
    <x v="1"/>
  </r>
  <r>
    <n v="5"/>
    <n v="122"/>
    <x v="2"/>
    <s v="101000 Plant In Service"/>
    <n v="1"/>
    <n v="4377.92"/>
    <n v="0"/>
    <n v="0"/>
    <n v="0"/>
    <n v="0"/>
    <n v="0"/>
    <n v="4377.92"/>
    <s v="Nebraska"/>
    <d v="2022-12-01T00:00:00"/>
    <d v="2023-12-01T00:00:00"/>
    <x v="0"/>
    <s v="Regulated Electric (122)"/>
    <s v="Cheyenne Light Fuel &amp; Power Co"/>
    <x v="1"/>
    <x v="1"/>
  </r>
  <r>
    <n v="5"/>
    <n v="122"/>
    <x v="2"/>
    <s v="101000 Plant In Service"/>
    <n v="1"/>
    <n v="4377.92"/>
    <n v="0"/>
    <n v="0"/>
    <n v="0"/>
    <n v="0"/>
    <n v="0"/>
    <n v="4377.92"/>
    <s v="Nebraska"/>
    <d v="2022-12-01T00:00:00"/>
    <d v="2023-12-01T00:00:00"/>
    <x v="1"/>
    <s v="Regulated Electric (122)"/>
    <s v="Cheyenne Light Fuel &amp; Power Co"/>
    <x v="1"/>
    <x v="1"/>
  </r>
  <r>
    <n v="5"/>
    <n v="122"/>
    <x v="2"/>
    <s v="101000 Plant In Service"/>
    <n v="1"/>
    <n v="4377.92"/>
    <n v="0"/>
    <n v="0"/>
    <n v="0"/>
    <n v="0"/>
    <n v="0"/>
    <n v="4377.92"/>
    <s v="Nebraska"/>
    <d v="2022-12-01T00:00:00"/>
    <d v="2023-12-01T00:00:00"/>
    <x v="2"/>
    <s v="Regulated Electric (122)"/>
    <s v="Cheyenne Light Fuel &amp; Power Co"/>
    <x v="1"/>
    <x v="1"/>
  </r>
  <r>
    <n v="5"/>
    <n v="122"/>
    <x v="2"/>
    <s v="101000 Plant In Service"/>
    <n v="1"/>
    <n v="4377.92"/>
    <n v="0"/>
    <n v="0"/>
    <n v="0"/>
    <n v="0"/>
    <n v="0"/>
    <n v="4377.92"/>
    <s v="Nebraska"/>
    <d v="2022-12-01T00:00:00"/>
    <d v="2023-12-01T00:00:00"/>
    <x v="3"/>
    <s v="Regulated Electric (122)"/>
    <s v="Cheyenne Light Fuel &amp; Power Co"/>
    <x v="1"/>
    <x v="1"/>
  </r>
  <r>
    <n v="5"/>
    <n v="122"/>
    <x v="2"/>
    <s v="101000 Plant In Service"/>
    <n v="1"/>
    <n v="4377.92"/>
    <n v="0"/>
    <n v="0"/>
    <n v="0"/>
    <n v="0"/>
    <n v="0"/>
    <n v="4377.92"/>
    <s v="Nebraska"/>
    <d v="2022-12-01T00:00:00"/>
    <d v="2023-12-01T00:00:00"/>
    <x v="4"/>
    <s v="Regulated Electric (122)"/>
    <s v="Cheyenne Light Fuel &amp; Power Co"/>
    <x v="1"/>
    <x v="1"/>
  </r>
  <r>
    <n v="5"/>
    <n v="122"/>
    <x v="2"/>
    <s v="101000 Plant In Service"/>
    <n v="1"/>
    <n v="4377.92"/>
    <n v="0"/>
    <n v="0"/>
    <n v="0"/>
    <n v="0"/>
    <n v="0"/>
    <n v="4377.92"/>
    <s v="Nebraska"/>
    <d v="2022-12-01T00:00:00"/>
    <d v="2023-12-01T00:00:00"/>
    <x v="5"/>
    <s v="Regulated Electric (122)"/>
    <s v="Cheyenne Light Fuel &amp; Power Co"/>
    <x v="1"/>
    <x v="1"/>
  </r>
  <r>
    <n v="5"/>
    <n v="122"/>
    <x v="2"/>
    <s v="101000 Plant In Service"/>
    <n v="1"/>
    <n v="4377.92"/>
    <n v="0"/>
    <n v="0"/>
    <n v="0"/>
    <n v="0"/>
    <n v="0"/>
    <n v="4377.92"/>
    <s v="Nebraska"/>
    <d v="2022-12-01T00:00:00"/>
    <d v="2023-12-01T00:00:00"/>
    <x v="6"/>
    <s v="Regulated Electric (122)"/>
    <s v="Cheyenne Light Fuel &amp; Power Co"/>
    <x v="1"/>
    <x v="1"/>
  </r>
  <r>
    <n v="5"/>
    <n v="122"/>
    <x v="2"/>
    <s v="101000 Plant In Service"/>
    <n v="1"/>
    <n v="4377.92"/>
    <n v="0"/>
    <n v="0"/>
    <n v="0"/>
    <n v="0"/>
    <n v="0"/>
    <n v="4377.92"/>
    <s v="Nebraska"/>
    <d v="2022-12-01T00:00:00"/>
    <d v="2023-12-01T00:00:00"/>
    <x v="7"/>
    <s v="Regulated Electric (122)"/>
    <s v="Cheyenne Light Fuel &amp; Power Co"/>
    <x v="1"/>
    <x v="1"/>
  </r>
  <r>
    <n v="5"/>
    <n v="122"/>
    <x v="2"/>
    <s v="101000 Plant In Service"/>
    <n v="1"/>
    <n v="4377.92"/>
    <n v="0"/>
    <n v="0"/>
    <n v="0"/>
    <n v="0"/>
    <n v="0"/>
    <n v="4377.92"/>
    <s v="Nebraska"/>
    <d v="2022-12-01T00:00:00"/>
    <d v="2023-12-01T00:00:00"/>
    <x v="8"/>
    <s v="Regulated Electric (122)"/>
    <s v="Cheyenne Light Fuel &amp; Power Co"/>
    <x v="1"/>
    <x v="1"/>
  </r>
  <r>
    <n v="5"/>
    <n v="122"/>
    <x v="2"/>
    <s v="101000 Plant In Service"/>
    <n v="1"/>
    <n v="4377.92"/>
    <n v="0"/>
    <n v="0"/>
    <n v="0"/>
    <n v="0"/>
    <n v="0"/>
    <n v="4377.92"/>
    <s v="Nebraska"/>
    <d v="2022-12-01T00:00:00"/>
    <d v="2023-12-01T00:00:00"/>
    <x v="9"/>
    <s v="Regulated Electric (122)"/>
    <s v="Cheyenne Light Fuel &amp; Power Co"/>
    <x v="1"/>
    <x v="1"/>
  </r>
  <r>
    <n v="5"/>
    <n v="122"/>
    <x v="2"/>
    <s v="101000 Plant In Service"/>
    <n v="1"/>
    <n v="4377.92"/>
    <n v="0"/>
    <n v="-4377.92"/>
    <n v="0"/>
    <n v="0"/>
    <n v="0"/>
    <n v="0"/>
    <s v="Nebraska"/>
    <d v="2022-12-01T00:00:00"/>
    <d v="2023-12-01T00:00:00"/>
    <x v="10"/>
    <s v="Regulated Electric (122)"/>
    <s v="Cheyenne Light Fuel &amp; Power Co"/>
    <x v="1"/>
    <x v="1"/>
  </r>
  <r>
    <n v="5"/>
    <n v="122"/>
    <x v="0"/>
    <s v="106000 Completed Constr not Classfd"/>
    <n v="1"/>
    <n v="0"/>
    <n v="200231.77000000002"/>
    <n v="0"/>
    <n v="0"/>
    <n v="0"/>
    <n v="0"/>
    <n v="200231.77000000002"/>
    <s v="Nebraska"/>
    <d v="2022-12-01T00:00:00"/>
    <d v="2023-12-01T00:00:00"/>
    <x v="12"/>
    <s v="Regulated Electric (122)"/>
    <s v="Cheyenne Light Fuel &amp; Power Co"/>
    <x v="0"/>
    <x v="0"/>
  </r>
  <r>
    <n v="5"/>
    <n v="122"/>
    <x v="0"/>
    <s v="106000 Completed Constr not Classfd"/>
    <n v="1"/>
    <n v="200231.77000000002"/>
    <n v="-200231.77000000002"/>
    <n v="0"/>
    <n v="0"/>
    <n v="0"/>
    <n v="0"/>
    <n v="0"/>
    <s v="Nebraska"/>
    <d v="2022-12-01T00:00:00"/>
    <d v="2023-12-01T00:00:00"/>
    <x v="0"/>
    <s v="Regulated Electric (122)"/>
    <s v="Cheyenne Light Fuel &amp; Power Co"/>
    <x v="0"/>
    <x v="0"/>
  </r>
  <r>
    <n v="5"/>
    <n v="122"/>
    <x v="0"/>
    <s v="106000 Completed Constr not Classfd"/>
    <n v="1"/>
    <n v="0"/>
    <n v="0"/>
    <n v="0"/>
    <n v="0"/>
    <n v="0"/>
    <n v="0"/>
    <n v="0"/>
    <s v="Nebraska"/>
    <d v="2022-12-01T00:00:00"/>
    <d v="2023-12-01T00:00:00"/>
    <x v="1"/>
    <s v="Regulated Electric (122)"/>
    <s v="Cheyenne Light Fuel &amp; Power Co"/>
    <x v="0"/>
    <x v="0"/>
  </r>
  <r>
    <n v="5"/>
    <n v="122"/>
    <x v="0"/>
    <s v="106000 Completed Constr not Classfd"/>
    <n v="1"/>
    <n v="0"/>
    <n v="0"/>
    <n v="0"/>
    <n v="0"/>
    <n v="0"/>
    <n v="0"/>
    <n v="0"/>
    <s v="Nebraska"/>
    <d v="2022-12-01T00:00:00"/>
    <d v="2023-12-01T00:00:00"/>
    <x v="2"/>
    <s v="Regulated Electric (122)"/>
    <s v="Cheyenne Light Fuel &amp; Power Co"/>
    <x v="0"/>
    <x v="0"/>
  </r>
  <r>
    <n v="5"/>
    <n v="122"/>
    <x v="0"/>
    <s v="106000 Completed Constr not Classfd"/>
    <n v="1"/>
    <n v="0"/>
    <n v="0"/>
    <n v="0"/>
    <n v="0"/>
    <n v="0"/>
    <n v="0"/>
    <n v="0"/>
    <s v="Nebraska"/>
    <d v="2022-12-01T00:00:00"/>
    <d v="2023-12-01T00:00:00"/>
    <x v="3"/>
    <s v="Regulated Electric (122)"/>
    <s v="Cheyenne Light Fuel &amp; Power Co"/>
    <x v="0"/>
    <x v="0"/>
  </r>
  <r>
    <n v="5"/>
    <n v="122"/>
    <x v="0"/>
    <s v="106000 Completed Constr not Classfd"/>
    <n v="1"/>
    <n v="0"/>
    <n v="0"/>
    <n v="0"/>
    <n v="0"/>
    <n v="0"/>
    <n v="0"/>
    <n v="0"/>
    <s v="Nebraska"/>
    <d v="2022-12-01T00:00:00"/>
    <d v="2023-12-01T00:00:00"/>
    <x v="4"/>
    <s v="Regulated Electric (122)"/>
    <s v="Cheyenne Light Fuel &amp; Power Co"/>
    <x v="0"/>
    <x v="0"/>
  </r>
  <r>
    <n v="5"/>
    <n v="122"/>
    <x v="0"/>
    <s v="106000 Completed Constr not Classfd"/>
    <n v="1"/>
    <n v="0"/>
    <n v="0"/>
    <n v="0"/>
    <n v="0"/>
    <n v="0"/>
    <n v="0"/>
    <n v="0"/>
    <s v="Nebraska"/>
    <d v="2022-12-01T00:00:00"/>
    <d v="2023-12-01T00:00:00"/>
    <x v="5"/>
    <s v="Regulated Electric (122)"/>
    <s v="Cheyenne Light Fuel &amp; Power Co"/>
    <x v="0"/>
    <x v="0"/>
  </r>
  <r>
    <n v="5"/>
    <n v="122"/>
    <x v="0"/>
    <s v="106000 Completed Constr not Classfd"/>
    <n v="1"/>
    <n v="0"/>
    <n v="0"/>
    <n v="0"/>
    <n v="0"/>
    <n v="0"/>
    <n v="0"/>
    <n v="0"/>
    <s v="Nebraska"/>
    <d v="2022-12-01T00:00:00"/>
    <d v="2023-12-01T00:00:00"/>
    <x v="6"/>
    <s v="Regulated Electric (122)"/>
    <s v="Cheyenne Light Fuel &amp; Power Co"/>
    <x v="0"/>
    <x v="0"/>
  </r>
  <r>
    <n v="5"/>
    <n v="122"/>
    <x v="0"/>
    <s v="106000 Completed Constr not Classfd"/>
    <n v="1"/>
    <n v="0"/>
    <n v="0"/>
    <n v="0"/>
    <n v="0"/>
    <n v="0"/>
    <n v="0"/>
    <n v="0"/>
    <s v="Nebraska"/>
    <d v="2022-12-01T00:00:00"/>
    <d v="2023-12-01T00:00:00"/>
    <x v="7"/>
    <s v="Regulated Electric (122)"/>
    <s v="Cheyenne Light Fuel &amp; Power Co"/>
    <x v="0"/>
    <x v="0"/>
  </r>
  <r>
    <n v="5"/>
    <n v="122"/>
    <x v="0"/>
    <s v="106000 Completed Constr not Classfd"/>
    <n v="1"/>
    <n v="0"/>
    <n v="0"/>
    <n v="0"/>
    <n v="0"/>
    <n v="0"/>
    <n v="0"/>
    <n v="0"/>
    <s v="Nebraska"/>
    <d v="2022-12-01T00:00:00"/>
    <d v="2023-12-01T00:00:00"/>
    <x v="8"/>
    <s v="Regulated Electric (122)"/>
    <s v="Cheyenne Light Fuel &amp; Power Co"/>
    <x v="0"/>
    <x v="0"/>
  </r>
  <r>
    <n v="5"/>
    <n v="122"/>
    <x v="0"/>
    <s v="106000 Completed Constr not Classfd"/>
    <n v="1"/>
    <n v="0"/>
    <n v="0"/>
    <n v="0"/>
    <n v="0"/>
    <n v="0"/>
    <n v="0"/>
    <n v="0"/>
    <s v="Nebraska"/>
    <d v="2022-12-01T00:00:00"/>
    <d v="2023-12-01T00:00:00"/>
    <x v="9"/>
    <s v="Regulated Electric (122)"/>
    <s v="Cheyenne Light Fuel &amp; Power Co"/>
    <x v="0"/>
    <x v="0"/>
  </r>
  <r>
    <n v="5"/>
    <n v="122"/>
    <x v="0"/>
    <s v="106000 Completed Constr not Classfd"/>
    <n v="1"/>
    <n v="0"/>
    <n v="0"/>
    <n v="0"/>
    <n v="0"/>
    <n v="0"/>
    <n v="0"/>
    <n v="0"/>
    <s v="Nebraska"/>
    <d v="2022-12-01T00:00:00"/>
    <d v="2023-12-01T00:00:00"/>
    <x v="10"/>
    <s v="Regulated Electric (122)"/>
    <s v="Cheyenne Light Fuel &amp; Power Co"/>
    <x v="0"/>
    <x v="0"/>
  </r>
  <r>
    <n v="5"/>
    <n v="122"/>
    <x v="2"/>
    <s v="106000 Completed Constr not Classfd"/>
    <n v="1"/>
    <n v="0"/>
    <n v="0"/>
    <n v="0"/>
    <n v="0"/>
    <n v="0"/>
    <n v="0"/>
    <n v="0"/>
    <s v="Nebraska"/>
    <d v="2022-12-01T00:00:00"/>
    <d v="2023-12-01T00:00:00"/>
    <x v="11"/>
    <s v="Regulated Electric (122)"/>
    <s v="Cheyenne Light Fuel &amp; Power Co"/>
    <x v="1"/>
    <x v="1"/>
  </r>
  <r>
    <n v="5"/>
    <n v="122"/>
    <x v="2"/>
    <s v="106000 Completed Constr not Classfd"/>
    <n v="1"/>
    <n v="0"/>
    <n v="0"/>
    <n v="0"/>
    <n v="0"/>
    <n v="0"/>
    <n v="0"/>
    <n v="0"/>
    <s v="Nebraska"/>
    <d v="2022-12-01T00:00:00"/>
    <d v="2023-12-01T00:00:00"/>
    <x v="12"/>
    <s v="Regulated Electric (122)"/>
    <s v="Cheyenne Light Fuel &amp; Power Co"/>
    <x v="1"/>
    <x v="1"/>
  </r>
  <r>
    <n v="5"/>
    <n v="122"/>
    <x v="2"/>
    <s v="106000 Completed Constr not Classfd"/>
    <n v="1"/>
    <n v="0"/>
    <n v="0"/>
    <n v="0"/>
    <n v="0"/>
    <n v="0"/>
    <n v="0"/>
    <n v="0"/>
    <s v="Nebraska"/>
    <d v="2022-12-01T00:00:00"/>
    <d v="2023-12-01T00:00:00"/>
    <x v="0"/>
    <s v="Regulated Electric (122)"/>
    <s v="Cheyenne Light Fuel &amp; Power Co"/>
    <x v="1"/>
    <x v="1"/>
  </r>
  <r>
    <n v="5"/>
    <n v="122"/>
    <x v="2"/>
    <s v="106000 Completed Constr not Classfd"/>
    <n v="1"/>
    <n v="0"/>
    <n v="0"/>
    <n v="0"/>
    <n v="0"/>
    <n v="0"/>
    <n v="0"/>
    <n v="0"/>
    <s v="Nebraska"/>
    <d v="2022-12-01T00:00:00"/>
    <d v="2023-12-01T00:00:00"/>
    <x v="1"/>
    <s v="Regulated Electric (122)"/>
    <s v="Cheyenne Light Fuel &amp; Power Co"/>
    <x v="1"/>
    <x v="1"/>
  </r>
  <r>
    <n v="5"/>
    <n v="122"/>
    <x v="2"/>
    <s v="106000 Completed Constr not Classfd"/>
    <n v="1"/>
    <n v="0"/>
    <n v="0"/>
    <n v="0"/>
    <n v="0"/>
    <n v="0"/>
    <n v="0"/>
    <n v="0"/>
    <s v="Nebraska"/>
    <d v="2022-12-01T00:00:00"/>
    <d v="2023-12-01T00:00:00"/>
    <x v="2"/>
    <s v="Regulated Electric (122)"/>
    <s v="Cheyenne Light Fuel &amp; Power Co"/>
    <x v="1"/>
    <x v="1"/>
  </r>
  <r>
    <n v="5"/>
    <n v="122"/>
    <x v="2"/>
    <s v="106000 Completed Constr not Classfd"/>
    <n v="1"/>
    <n v="0"/>
    <n v="0"/>
    <n v="0"/>
    <n v="0"/>
    <n v="0"/>
    <n v="0"/>
    <n v="0"/>
    <s v="Nebraska"/>
    <d v="2022-12-01T00:00:00"/>
    <d v="2023-12-01T00:00:00"/>
    <x v="3"/>
    <s v="Regulated Electric (122)"/>
    <s v="Cheyenne Light Fuel &amp; Power Co"/>
    <x v="1"/>
    <x v="1"/>
  </r>
  <r>
    <n v="5"/>
    <n v="122"/>
    <x v="2"/>
    <s v="106000 Completed Constr not Classfd"/>
    <n v="1"/>
    <n v="0"/>
    <n v="0"/>
    <n v="0"/>
    <n v="0"/>
    <n v="0"/>
    <n v="0"/>
    <n v="0"/>
    <s v="Nebraska"/>
    <d v="2022-12-01T00:00:00"/>
    <d v="2023-12-01T00:00:00"/>
    <x v="4"/>
    <s v="Regulated Electric (122)"/>
    <s v="Cheyenne Light Fuel &amp; Power Co"/>
    <x v="1"/>
    <x v="1"/>
  </r>
  <r>
    <n v="5"/>
    <n v="122"/>
    <x v="2"/>
    <s v="106000 Completed Constr not Classfd"/>
    <n v="1"/>
    <n v="0"/>
    <n v="0"/>
    <n v="0"/>
    <n v="0"/>
    <n v="0"/>
    <n v="0"/>
    <n v="0"/>
    <s v="Nebraska"/>
    <d v="2022-12-01T00:00:00"/>
    <d v="2023-12-01T00:00:00"/>
    <x v="5"/>
    <s v="Regulated Electric (122)"/>
    <s v="Cheyenne Light Fuel &amp; Power Co"/>
    <x v="1"/>
    <x v="1"/>
  </r>
  <r>
    <n v="5"/>
    <n v="122"/>
    <x v="2"/>
    <s v="106000 Completed Constr not Classfd"/>
    <n v="1"/>
    <n v="0"/>
    <n v="0"/>
    <n v="0"/>
    <n v="0"/>
    <n v="0"/>
    <n v="0"/>
    <n v="0"/>
    <s v="Nebraska"/>
    <d v="2022-12-01T00:00:00"/>
    <d v="2023-12-01T00:00:00"/>
    <x v="6"/>
    <s v="Regulated Electric (122)"/>
    <s v="Cheyenne Light Fuel &amp; Power Co"/>
    <x v="1"/>
    <x v="1"/>
  </r>
  <r>
    <n v="5"/>
    <n v="122"/>
    <x v="2"/>
    <s v="106000 Completed Constr not Classfd"/>
    <n v="1"/>
    <n v="0"/>
    <n v="0"/>
    <n v="0"/>
    <n v="0"/>
    <n v="0"/>
    <n v="0"/>
    <n v="0"/>
    <s v="Nebraska"/>
    <d v="2022-12-01T00:00:00"/>
    <d v="2023-12-01T00:00:00"/>
    <x v="7"/>
    <s v="Regulated Electric (122)"/>
    <s v="Cheyenne Light Fuel &amp; Power Co"/>
    <x v="1"/>
    <x v="1"/>
  </r>
  <r>
    <n v="5"/>
    <n v="122"/>
    <x v="2"/>
    <s v="106000 Completed Constr not Classfd"/>
    <n v="1"/>
    <n v="0"/>
    <n v="0"/>
    <n v="0"/>
    <n v="0"/>
    <n v="0"/>
    <n v="0"/>
    <n v="0"/>
    <s v="Nebraska"/>
    <d v="2022-12-01T00:00:00"/>
    <d v="2023-12-01T00:00:00"/>
    <x v="8"/>
    <s v="Regulated Electric (122)"/>
    <s v="Cheyenne Light Fuel &amp; Power Co"/>
    <x v="1"/>
    <x v="1"/>
  </r>
  <r>
    <n v="5"/>
    <n v="122"/>
    <x v="2"/>
    <s v="106000 Completed Constr not Classfd"/>
    <n v="1"/>
    <n v="0"/>
    <n v="0"/>
    <n v="0"/>
    <n v="0"/>
    <n v="0"/>
    <n v="0"/>
    <n v="0"/>
    <s v="Nebraska"/>
    <d v="2022-12-01T00:00:00"/>
    <d v="2023-12-01T00:00:00"/>
    <x v="9"/>
    <s v="Regulated Electric (122)"/>
    <s v="Cheyenne Light Fuel &amp; Power Co"/>
    <x v="1"/>
    <x v="1"/>
  </r>
  <r>
    <n v="5"/>
    <n v="122"/>
    <x v="2"/>
    <s v="106000 Completed Constr not Classfd"/>
    <n v="1"/>
    <n v="0"/>
    <n v="0"/>
    <n v="0"/>
    <n v="0"/>
    <n v="0"/>
    <n v="0"/>
    <n v="0"/>
    <s v="Nebraska"/>
    <d v="2022-12-01T00:00:00"/>
    <d v="2023-12-01T00:00:00"/>
    <x v="10"/>
    <s v="Regulated Electric (122)"/>
    <s v="Cheyenne Light Fuel &amp; Power Co"/>
    <x v="1"/>
    <x v="1"/>
  </r>
  <r>
    <n v="5"/>
    <n v="999"/>
    <x v="3"/>
    <s v="101000 Plant In Service"/>
    <n v="1"/>
    <n v="0"/>
    <n v="0"/>
    <n v="0"/>
    <n v="0"/>
    <n v="0"/>
    <n v="0"/>
    <n v="0"/>
    <s v="Wyoming"/>
    <d v="2022-12-01T00:00:00"/>
    <d v="2023-12-01T00:00:00"/>
    <x v="11"/>
    <s v="NonSpecific Product (999)"/>
    <s v="Cheyenne Light Fuel &amp; Power Co"/>
    <x v="2"/>
    <x v="2"/>
  </r>
  <r>
    <n v="5"/>
    <n v="999"/>
    <x v="3"/>
    <s v="101000 Plant In Service"/>
    <n v="1"/>
    <n v="0"/>
    <n v="0"/>
    <n v="0"/>
    <n v="0"/>
    <n v="0"/>
    <n v="0"/>
    <n v="0"/>
    <s v="Wyoming"/>
    <d v="2022-12-01T00:00:00"/>
    <d v="2023-12-01T00:00:00"/>
    <x v="12"/>
    <s v="NonSpecific Product (999)"/>
    <s v="Cheyenne Light Fuel &amp; Power Co"/>
    <x v="2"/>
    <x v="2"/>
  </r>
  <r>
    <n v="5"/>
    <n v="999"/>
    <x v="3"/>
    <s v="101000 Plant In Service"/>
    <n v="1"/>
    <n v="0"/>
    <n v="0"/>
    <n v="0"/>
    <n v="0"/>
    <n v="0"/>
    <n v="0"/>
    <n v="0"/>
    <s v="Wyoming"/>
    <d v="2022-12-01T00:00:00"/>
    <d v="2023-12-01T00:00:00"/>
    <x v="0"/>
    <s v="NonSpecific Product (999)"/>
    <s v="Cheyenne Light Fuel &amp; Power Co"/>
    <x v="2"/>
    <x v="2"/>
  </r>
  <r>
    <n v="5"/>
    <n v="999"/>
    <x v="3"/>
    <s v="101000 Plant In Service"/>
    <n v="1"/>
    <n v="0"/>
    <n v="0"/>
    <n v="0"/>
    <n v="0"/>
    <n v="0"/>
    <n v="0"/>
    <n v="0"/>
    <s v="Wyoming"/>
    <d v="2022-12-01T00:00:00"/>
    <d v="2023-12-01T00:00:00"/>
    <x v="1"/>
    <s v="NonSpecific Product (999)"/>
    <s v="Cheyenne Light Fuel &amp; Power Co"/>
    <x v="2"/>
    <x v="2"/>
  </r>
  <r>
    <n v="5"/>
    <n v="999"/>
    <x v="3"/>
    <s v="101000 Plant In Service"/>
    <n v="1"/>
    <n v="0"/>
    <n v="0"/>
    <n v="0"/>
    <n v="0"/>
    <n v="0"/>
    <n v="0"/>
    <n v="0"/>
    <s v="Wyoming"/>
    <d v="2022-12-01T00:00:00"/>
    <d v="2023-12-01T00:00:00"/>
    <x v="2"/>
    <s v="NonSpecific Product (999)"/>
    <s v="Cheyenne Light Fuel &amp; Power Co"/>
    <x v="2"/>
    <x v="2"/>
  </r>
  <r>
    <n v="5"/>
    <n v="999"/>
    <x v="3"/>
    <s v="101000 Plant In Service"/>
    <n v="1"/>
    <n v="0"/>
    <n v="0"/>
    <n v="0"/>
    <n v="0"/>
    <n v="0"/>
    <n v="0"/>
    <n v="0"/>
    <s v="Wyoming"/>
    <d v="2022-12-01T00:00:00"/>
    <d v="2023-12-01T00:00:00"/>
    <x v="3"/>
    <s v="NonSpecific Product (999)"/>
    <s v="Cheyenne Light Fuel &amp; Power Co"/>
    <x v="2"/>
    <x v="2"/>
  </r>
  <r>
    <n v="5"/>
    <n v="999"/>
    <x v="3"/>
    <s v="101000 Plant In Service"/>
    <n v="1"/>
    <n v="0"/>
    <n v="0"/>
    <n v="0"/>
    <n v="0"/>
    <n v="0"/>
    <n v="0"/>
    <n v="0"/>
    <s v="Wyoming"/>
    <d v="2022-12-01T00:00:00"/>
    <d v="2023-12-01T00:00:00"/>
    <x v="4"/>
    <s v="NonSpecific Product (999)"/>
    <s v="Cheyenne Light Fuel &amp; Power Co"/>
    <x v="2"/>
    <x v="2"/>
  </r>
  <r>
    <n v="5"/>
    <n v="999"/>
    <x v="3"/>
    <s v="101000 Plant In Service"/>
    <n v="1"/>
    <n v="0"/>
    <n v="0"/>
    <n v="0"/>
    <n v="0"/>
    <n v="0"/>
    <n v="0"/>
    <n v="0"/>
    <s v="Wyoming"/>
    <d v="2022-12-01T00:00:00"/>
    <d v="2023-12-01T00:00:00"/>
    <x v="5"/>
    <s v="NonSpecific Product (999)"/>
    <s v="Cheyenne Light Fuel &amp; Power Co"/>
    <x v="2"/>
    <x v="2"/>
  </r>
  <r>
    <n v="5"/>
    <n v="999"/>
    <x v="3"/>
    <s v="101000 Plant In Service"/>
    <n v="1"/>
    <n v="0"/>
    <n v="0"/>
    <n v="0"/>
    <n v="0"/>
    <n v="0"/>
    <n v="0"/>
    <n v="0"/>
    <s v="Wyoming"/>
    <d v="2022-12-01T00:00:00"/>
    <d v="2023-12-01T00:00:00"/>
    <x v="6"/>
    <s v="NonSpecific Product (999)"/>
    <s v="Cheyenne Light Fuel &amp; Power Co"/>
    <x v="2"/>
    <x v="2"/>
  </r>
  <r>
    <n v="5"/>
    <n v="999"/>
    <x v="3"/>
    <s v="101000 Plant In Service"/>
    <n v="1"/>
    <n v="0"/>
    <n v="0"/>
    <n v="0"/>
    <n v="0"/>
    <n v="0"/>
    <n v="0"/>
    <n v="0"/>
    <s v="Wyoming"/>
    <d v="2022-12-01T00:00:00"/>
    <d v="2023-12-01T00:00:00"/>
    <x v="7"/>
    <s v="NonSpecific Product (999)"/>
    <s v="Cheyenne Light Fuel &amp; Power Co"/>
    <x v="2"/>
    <x v="2"/>
  </r>
  <r>
    <n v="5"/>
    <n v="999"/>
    <x v="3"/>
    <s v="101000 Plant In Service"/>
    <n v="1"/>
    <n v="0"/>
    <n v="0"/>
    <n v="0"/>
    <n v="0"/>
    <n v="0"/>
    <n v="0"/>
    <n v="0"/>
    <s v="Wyoming"/>
    <d v="2022-12-01T00:00:00"/>
    <d v="2023-12-01T00:00:00"/>
    <x v="8"/>
    <s v="NonSpecific Product (999)"/>
    <s v="Cheyenne Light Fuel &amp; Power Co"/>
    <x v="2"/>
    <x v="2"/>
  </r>
  <r>
    <n v="5"/>
    <n v="999"/>
    <x v="3"/>
    <s v="101000 Plant In Service"/>
    <n v="1"/>
    <n v="0"/>
    <n v="0"/>
    <n v="0"/>
    <n v="0"/>
    <n v="0"/>
    <n v="0"/>
    <n v="0"/>
    <s v="Wyoming"/>
    <d v="2022-12-01T00:00:00"/>
    <d v="2023-12-01T00:00:00"/>
    <x v="9"/>
    <s v="NonSpecific Product (999)"/>
    <s v="Cheyenne Light Fuel &amp; Power Co"/>
    <x v="2"/>
    <x v="2"/>
  </r>
  <r>
    <n v="5"/>
    <n v="999"/>
    <x v="3"/>
    <s v="101000 Plant In Service"/>
    <n v="1"/>
    <n v="0"/>
    <n v="0"/>
    <n v="0"/>
    <n v="0"/>
    <n v="0"/>
    <n v="0"/>
    <n v="0"/>
    <s v="Wyoming"/>
    <d v="2022-12-01T00:00:00"/>
    <d v="2023-12-01T00:00:00"/>
    <x v="10"/>
    <s v="NonSpecific Product (999)"/>
    <s v="Cheyenne Light Fuel &amp; Power Co"/>
    <x v="2"/>
    <x v="2"/>
  </r>
  <r>
    <n v="5"/>
    <n v="999"/>
    <x v="4"/>
    <s v="101000 Plant In Service"/>
    <n v="1"/>
    <n v="13402"/>
    <n v="0"/>
    <n v="0"/>
    <n v="0"/>
    <n v="0"/>
    <n v="0"/>
    <n v="13402"/>
    <s v="Wyoming"/>
    <d v="2022-12-01T00:00:00"/>
    <d v="2023-12-01T00:00:00"/>
    <x v="11"/>
    <s v="NonSpecific Product (999)"/>
    <s v="Cheyenne Light Fuel &amp; Power Co"/>
    <x v="2"/>
    <x v="3"/>
  </r>
  <r>
    <n v="5"/>
    <n v="999"/>
    <x v="4"/>
    <s v="101000 Plant In Service"/>
    <n v="1"/>
    <n v="13402"/>
    <n v="0"/>
    <n v="0"/>
    <n v="0"/>
    <n v="0"/>
    <n v="0"/>
    <n v="13402"/>
    <s v="Wyoming"/>
    <d v="2022-12-01T00:00:00"/>
    <d v="2023-12-01T00:00:00"/>
    <x v="12"/>
    <s v="NonSpecific Product (999)"/>
    <s v="Cheyenne Light Fuel &amp; Power Co"/>
    <x v="2"/>
    <x v="3"/>
  </r>
  <r>
    <n v="5"/>
    <n v="999"/>
    <x v="4"/>
    <s v="101000 Plant In Service"/>
    <n v="1"/>
    <n v="13402"/>
    <n v="501752.46"/>
    <n v="0"/>
    <n v="0"/>
    <n v="0"/>
    <n v="0"/>
    <n v="515154.46"/>
    <s v="Wyoming"/>
    <d v="2022-12-01T00:00:00"/>
    <d v="2023-12-01T00:00:00"/>
    <x v="0"/>
    <s v="NonSpecific Product (999)"/>
    <s v="Cheyenne Light Fuel &amp; Power Co"/>
    <x v="2"/>
    <x v="3"/>
  </r>
  <r>
    <n v="5"/>
    <n v="999"/>
    <x v="4"/>
    <s v="101000 Plant In Service"/>
    <n v="1"/>
    <n v="515154.46"/>
    <n v="0"/>
    <n v="0"/>
    <n v="0"/>
    <n v="0"/>
    <n v="0"/>
    <n v="515154.46"/>
    <s v="Wyoming"/>
    <d v="2022-12-01T00:00:00"/>
    <d v="2023-12-01T00:00:00"/>
    <x v="1"/>
    <s v="NonSpecific Product (999)"/>
    <s v="Cheyenne Light Fuel &amp; Power Co"/>
    <x v="2"/>
    <x v="3"/>
  </r>
  <r>
    <n v="5"/>
    <n v="999"/>
    <x v="4"/>
    <s v="101000 Plant In Service"/>
    <n v="1"/>
    <n v="515154.46"/>
    <n v="0"/>
    <n v="0"/>
    <n v="0"/>
    <n v="0"/>
    <n v="0"/>
    <n v="515154.46"/>
    <s v="Wyoming"/>
    <d v="2022-12-01T00:00:00"/>
    <d v="2023-12-01T00:00:00"/>
    <x v="2"/>
    <s v="NonSpecific Product (999)"/>
    <s v="Cheyenne Light Fuel &amp; Power Co"/>
    <x v="2"/>
    <x v="3"/>
  </r>
  <r>
    <n v="5"/>
    <n v="999"/>
    <x v="4"/>
    <s v="101000 Plant In Service"/>
    <n v="1"/>
    <n v="515154.46"/>
    <n v="0"/>
    <n v="0"/>
    <n v="0"/>
    <n v="0"/>
    <n v="0"/>
    <n v="515154.46"/>
    <s v="Wyoming"/>
    <d v="2022-12-01T00:00:00"/>
    <d v="2023-12-01T00:00:00"/>
    <x v="3"/>
    <s v="NonSpecific Product (999)"/>
    <s v="Cheyenne Light Fuel &amp; Power Co"/>
    <x v="2"/>
    <x v="3"/>
  </r>
  <r>
    <n v="5"/>
    <n v="999"/>
    <x v="4"/>
    <s v="101000 Plant In Service"/>
    <n v="1"/>
    <n v="515154.46"/>
    <n v="0"/>
    <n v="0"/>
    <n v="0"/>
    <n v="0"/>
    <n v="0"/>
    <n v="515154.46"/>
    <s v="Wyoming"/>
    <d v="2022-12-01T00:00:00"/>
    <d v="2023-12-01T00:00:00"/>
    <x v="4"/>
    <s v="NonSpecific Product (999)"/>
    <s v="Cheyenne Light Fuel &amp; Power Co"/>
    <x v="2"/>
    <x v="3"/>
  </r>
  <r>
    <n v="5"/>
    <n v="999"/>
    <x v="4"/>
    <s v="101000 Plant In Service"/>
    <n v="1"/>
    <n v="515154.46"/>
    <n v="0"/>
    <n v="0"/>
    <n v="0"/>
    <n v="0"/>
    <n v="0"/>
    <n v="515154.46"/>
    <s v="Wyoming"/>
    <d v="2022-12-01T00:00:00"/>
    <d v="2023-12-01T00:00:00"/>
    <x v="5"/>
    <s v="NonSpecific Product (999)"/>
    <s v="Cheyenne Light Fuel &amp; Power Co"/>
    <x v="2"/>
    <x v="3"/>
  </r>
  <r>
    <n v="5"/>
    <n v="999"/>
    <x v="4"/>
    <s v="101000 Plant In Service"/>
    <n v="1"/>
    <n v="515154.46"/>
    <n v="0"/>
    <n v="0"/>
    <n v="0"/>
    <n v="0"/>
    <n v="0"/>
    <n v="515154.46"/>
    <s v="Wyoming"/>
    <d v="2022-12-01T00:00:00"/>
    <d v="2023-12-01T00:00:00"/>
    <x v="6"/>
    <s v="NonSpecific Product (999)"/>
    <s v="Cheyenne Light Fuel &amp; Power Co"/>
    <x v="2"/>
    <x v="3"/>
  </r>
  <r>
    <n v="5"/>
    <n v="999"/>
    <x v="4"/>
    <s v="101000 Plant In Service"/>
    <n v="1"/>
    <n v="515154.46"/>
    <n v="0"/>
    <n v="0"/>
    <n v="0"/>
    <n v="0"/>
    <n v="0"/>
    <n v="515154.46"/>
    <s v="Wyoming"/>
    <d v="2022-12-01T00:00:00"/>
    <d v="2023-12-01T00:00:00"/>
    <x v="7"/>
    <s v="NonSpecific Product (999)"/>
    <s v="Cheyenne Light Fuel &amp; Power Co"/>
    <x v="2"/>
    <x v="3"/>
  </r>
  <r>
    <n v="5"/>
    <n v="999"/>
    <x v="4"/>
    <s v="101000 Plant In Service"/>
    <n v="1"/>
    <n v="515154.46"/>
    <n v="0"/>
    <n v="0"/>
    <n v="0"/>
    <n v="0"/>
    <n v="0"/>
    <n v="515154.46"/>
    <s v="Wyoming"/>
    <d v="2022-12-01T00:00:00"/>
    <d v="2023-12-01T00:00:00"/>
    <x v="8"/>
    <s v="NonSpecific Product (999)"/>
    <s v="Cheyenne Light Fuel &amp; Power Co"/>
    <x v="2"/>
    <x v="3"/>
  </r>
  <r>
    <n v="5"/>
    <n v="999"/>
    <x v="4"/>
    <s v="101000 Plant In Service"/>
    <n v="1"/>
    <n v="515154.46"/>
    <n v="0"/>
    <n v="0"/>
    <n v="0"/>
    <n v="0"/>
    <n v="0"/>
    <n v="515154.46"/>
    <s v="Wyoming"/>
    <d v="2022-12-01T00:00:00"/>
    <d v="2023-12-01T00:00:00"/>
    <x v="9"/>
    <s v="NonSpecific Product (999)"/>
    <s v="Cheyenne Light Fuel &amp; Power Co"/>
    <x v="2"/>
    <x v="3"/>
  </r>
  <r>
    <n v="5"/>
    <n v="999"/>
    <x v="4"/>
    <s v="101000 Plant In Service"/>
    <n v="1"/>
    <n v="515154.46"/>
    <n v="0"/>
    <n v="0"/>
    <n v="0"/>
    <n v="0"/>
    <n v="0"/>
    <n v="515154.46"/>
    <s v="Wyoming"/>
    <d v="2022-12-01T00:00:00"/>
    <d v="2023-12-01T00:00:00"/>
    <x v="10"/>
    <s v="NonSpecific Product (999)"/>
    <s v="Cheyenne Light Fuel &amp; Power Co"/>
    <x v="2"/>
    <x v="3"/>
  </r>
  <r>
    <n v="5"/>
    <n v="999"/>
    <x v="5"/>
    <s v="101000 Plant In Service"/>
    <n v="1"/>
    <n v="31961"/>
    <n v="0"/>
    <n v="0"/>
    <n v="0"/>
    <n v="0"/>
    <n v="0"/>
    <n v="31961"/>
    <s v="Wyoming"/>
    <d v="2022-12-01T00:00:00"/>
    <d v="2023-12-01T00:00:00"/>
    <x v="11"/>
    <s v="NonSpecific Product (999)"/>
    <s v="Cheyenne Light Fuel &amp; Power Co"/>
    <x v="2"/>
    <x v="3"/>
  </r>
  <r>
    <n v="5"/>
    <n v="999"/>
    <x v="5"/>
    <s v="101000 Plant In Service"/>
    <n v="1"/>
    <n v="31961"/>
    <n v="0"/>
    <n v="0"/>
    <n v="0"/>
    <n v="0"/>
    <n v="0"/>
    <n v="31961"/>
    <s v="Wyoming"/>
    <d v="2022-12-01T00:00:00"/>
    <d v="2023-12-01T00:00:00"/>
    <x v="12"/>
    <s v="NonSpecific Product (999)"/>
    <s v="Cheyenne Light Fuel &amp; Power Co"/>
    <x v="2"/>
    <x v="3"/>
  </r>
  <r>
    <n v="5"/>
    <n v="999"/>
    <x v="5"/>
    <s v="101000 Plant In Service"/>
    <n v="1"/>
    <n v="31961"/>
    <n v="0"/>
    <n v="0"/>
    <n v="0"/>
    <n v="0"/>
    <n v="0"/>
    <n v="31961"/>
    <s v="Wyoming"/>
    <d v="2022-12-01T00:00:00"/>
    <d v="2023-12-01T00:00:00"/>
    <x v="0"/>
    <s v="NonSpecific Product (999)"/>
    <s v="Cheyenne Light Fuel &amp; Power Co"/>
    <x v="2"/>
    <x v="3"/>
  </r>
  <r>
    <n v="5"/>
    <n v="999"/>
    <x v="5"/>
    <s v="101000 Plant In Service"/>
    <n v="1"/>
    <n v="31961"/>
    <n v="0"/>
    <n v="0"/>
    <n v="0"/>
    <n v="0"/>
    <n v="0"/>
    <n v="31961"/>
    <s v="Wyoming"/>
    <d v="2022-12-01T00:00:00"/>
    <d v="2023-12-01T00:00:00"/>
    <x v="1"/>
    <s v="NonSpecific Product (999)"/>
    <s v="Cheyenne Light Fuel &amp; Power Co"/>
    <x v="2"/>
    <x v="3"/>
  </r>
  <r>
    <n v="5"/>
    <n v="999"/>
    <x v="5"/>
    <s v="101000 Plant In Service"/>
    <n v="1"/>
    <n v="31961"/>
    <n v="0"/>
    <n v="0"/>
    <n v="0"/>
    <n v="0"/>
    <n v="0"/>
    <n v="31961"/>
    <s v="Wyoming"/>
    <d v="2022-12-01T00:00:00"/>
    <d v="2023-12-01T00:00:00"/>
    <x v="2"/>
    <s v="NonSpecific Product (999)"/>
    <s v="Cheyenne Light Fuel &amp; Power Co"/>
    <x v="2"/>
    <x v="3"/>
  </r>
  <r>
    <n v="5"/>
    <n v="999"/>
    <x v="5"/>
    <s v="101000 Plant In Service"/>
    <n v="1"/>
    <n v="31961"/>
    <n v="0"/>
    <n v="0"/>
    <n v="0"/>
    <n v="0"/>
    <n v="0"/>
    <n v="31961"/>
    <s v="Wyoming"/>
    <d v="2022-12-01T00:00:00"/>
    <d v="2023-12-01T00:00:00"/>
    <x v="3"/>
    <s v="NonSpecific Product (999)"/>
    <s v="Cheyenne Light Fuel &amp; Power Co"/>
    <x v="2"/>
    <x v="3"/>
  </r>
  <r>
    <n v="5"/>
    <n v="999"/>
    <x v="5"/>
    <s v="101000 Plant In Service"/>
    <n v="1"/>
    <n v="31961"/>
    <n v="0"/>
    <n v="0"/>
    <n v="0"/>
    <n v="0"/>
    <n v="0"/>
    <n v="31961"/>
    <s v="Wyoming"/>
    <d v="2022-12-01T00:00:00"/>
    <d v="2023-12-01T00:00:00"/>
    <x v="4"/>
    <s v="NonSpecific Product (999)"/>
    <s v="Cheyenne Light Fuel &amp; Power Co"/>
    <x v="2"/>
    <x v="3"/>
  </r>
  <r>
    <n v="5"/>
    <n v="999"/>
    <x v="5"/>
    <s v="101000 Plant In Service"/>
    <n v="1"/>
    <n v="31961"/>
    <n v="0"/>
    <n v="0"/>
    <n v="0"/>
    <n v="0"/>
    <n v="0"/>
    <n v="31961"/>
    <s v="Wyoming"/>
    <d v="2022-12-01T00:00:00"/>
    <d v="2023-12-01T00:00:00"/>
    <x v="5"/>
    <s v="NonSpecific Product (999)"/>
    <s v="Cheyenne Light Fuel &amp; Power Co"/>
    <x v="2"/>
    <x v="3"/>
  </r>
  <r>
    <n v="5"/>
    <n v="999"/>
    <x v="5"/>
    <s v="101000 Plant In Service"/>
    <n v="1"/>
    <n v="31961"/>
    <n v="0"/>
    <n v="0"/>
    <n v="0"/>
    <n v="0"/>
    <n v="0"/>
    <n v="31961"/>
    <s v="Wyoming"/>
    <d v="2022-12-01T00:00:00"/>
    <d v="2023-12-01T00:00:00"/>
    <x v="6"/>
    <s v="NonSpecific Product (999)"/>
    <s v="Cheyenne Light Fuel &amp; Power Co"/>
    <x v="2"/>
    <x v="3"/>
  </r>
  <r>
    <n v="5"/>
    <n v="999"/>
    <x v="5"/>
    <s v="101000 Plant In Service"/>
    <n v="1"/>
    <n v="31961"/>
    <n v="0"/>
    <n v="0"/>
    <n v="0"/>
    <n v="0"/>
    <n v="0"/>
    <n v="31961"/>
    <s v="Wyoming"/>
    <d v="2022-12-01T00:00:00"/>
    <d v="2023-12-01T00:00:00"/>
    <x v="7"/>
    <s v="NonSpecific Product (999)"/>
    <s v="Cheyenne Light Fuel &amp; Power Co"/>
    <x v="2"/>
    <x v="3"/>
  </r>
  <r>
    <n v="5"/>
    <n v="999"/>
    <x v="5"/>
    <s v="101000 Plant In Service"/>
    <n v="1"/>
    <n v="31961"/>
    <n v="0"/>
    <n v="0"/>
    <n v="0"/>
    <n v="0"/>
    <n v="0"/>
    <n v="31961"/>
    <s v="Wyoming"/>
    <d v="2022-12-01T00:00:00"/>
    <d v="2023-12-01T00:00:00"/>
    <x v="8"/>
    <s v="NonSpecific Product (999)"/>
    <s v="Cheyenne Light Fuel &amp; Power Co"/>
    <x v="2"/>
    <x v="3"/>
  </r>
  <r>
    <n v="5"/>
    <n v="999"/>
    <x v="5"/>
    <s v="101000 Plant In Service"/>
    <n v="1"/>
    <n v="31961"/>
    <n v="0"/>
    <n v="0"/>
    <n v="0"/>
    <n v="0"/>
    <n v="0"/>
    <n v="31961"/>
    <s v="Wyoming"/>
    <d v="2022-12-01T00:00:00"/>
    <d v="2023-12-01T00:00:00"/>
    <x v="9"/>
    <s v="NonSpecific Product (999)"/>
    <s v="Cheyenne Light Fuel &amp; Power Co"/>
    <x v="2"/>
    <x v="3"/>
  </r>
  <r>
    <n v="5"/>
    <n v="999"/>
    <x v="5"/>
    <s v="101000 Plant In Service"/>
    <n v="1"/>
    <n v="31961"/>
    <n v="0"/>
    <n v="0"/>
    <n v="0"/>
    <n v="0"/>
    <n v="0"/>
    <n v="31961"/>
    <s v="Wyoming"/>
    <d v="2022-12-01T00:00:00"/>
    <d v="2023-12-01T00:00:00"/>
    <x v="10"/>
    <s v="NonSpecific Product (999)"/>
    <s v="Cheyenne Light Fuel &amp; Power Co"/>
    <x v="2"/>
    <x v="3"/>
  </r>
  <r>
    <n v="5"/>
    <n v="999"/>
    <x v="6"/>
    <s v="101000 Plant In Service"/>
    <n v="1"/>
    <n v="5196496.08"/>
    <n v="0"/>
    <n v="0"/>
    <n v="0"/>
    <n v="0"/>
    <n v="0"/>
    <n v="5196496.08"/>
    <s v="Wyoming"/>
    <d v="2022-12-01T00:00:00"/>
    <d v="2023-12-01T00:00:00"/>
    <x v="11"/>
    <s v="NonSpecific Product (999)"/>
    <s v="Cheyenne Light Fuel &amp; Power Co"/>
    <x v="2"/>
    <x v="4"/>
  </r>
  <r>
    <n v="5"/>
    <n v="999"/>
    <x v="6"/>
    <s v="101000 Plant In Service"/>
    <n v="1"/>
    <n v="5196496.08"/>
    <n v="0"/>
    <n v="0"/>
    <n v="0"/>
    <n v="0"/>
    <n v="0"/>
    <n v="5196496.08"/>
    <s v="Wyoming"/>
    <d v="2022-12-01T00:00:00"/>
    <d v="2023-12-01T00:00:00"/>
    <x v="12"/>
    <s v="NonSpecific Product (999)"/>
    <s v="Cheyenne Light Fuel &amp; Power Co"/>
    <x v="2"/>
    <x v="4"/>
  </r>
  <r>
    <n v="5"/>
    <n v="999"/>
    <x v="6"/>
    <s v="101000 Plant In Service"/>
    <n v="1"/>
    <n v="5196496.08"/>
    <n v="0"/>
    <n v="0"/>
    <n v="0"/>
    <n v="0"/>
    <n v="0"/>
    <n v="5196496.08"/>
    <s v="Wyoming"/>
    <d v="2022-12-01T00:00:00"/>
    <d v="2023-12-01T00:00:00"/>
    <x v="0"/>
    <s v="NonSpecific Product (999)"/>
    <s v="Cheyenne Light Fuel &amp; Power Co"/>
    <x v="2"/>
    <x v="4"/>
  </r>
  <r>
    <n v="5"/>
    <n v="999"/>
    <x v="6"/>
    <s v="101000 Plant In Service"/>
    <n v="1"/>
    <n v="5196496.08"/>
    <n v="0"/>
    <n v="0"/>
    <n v="0"/>
    <n v="0"/>
    <n v="0"/>
    <n v="5196496.08"/>
    <s v="Wyoming"/>
    <d v="2022-12-01T00:00:00"/>
    <d v="2023-12-01T00:00:00"/>
    <x v="1"/>
    <s v="NonSpecific Product (999)"/>
    <s v="Cheyenne Light Fuel &amp; Power Co"/>
    <x v="2"/>
    <x v="4"/>
  </r>
  <r>
    <n v="5"/>
    <n v="999"/>
    <x v="6"/>
    <s v="101000 Plant In Service"/>
    <n v="1"/>
    <n v="5196496.08"/>
    <n v="0"/>
    <n v="0"/>
    <n v="0"/>
    <n v="0"/>
    <n v="0"/>
    <n v="5196496.08"/>
    <s v="Wyoming"/>
    <d v="2022-12-01T00:00:00"/>
    <d v="2023-12-01T00:00:00"/>
    <x v="2"/>
    <s v="NonSpecific Product (999)"/>
    <s v="Cheyenne Light Fuel &amp; Power Co"/>
    <x v="2"/>
    <x v="4"/>
  </r>
  <r>
    <n v="5"/>
    <n v="999"/>
    <x v="6"/>
    <s v="101000 Plant In Service"/>
    <n v="1"/>
    <n v="5196496.08"/>
    <n v="0"/>
    <n v="0"/>
    <n v="0"/>
    <n v="0"/>
    <n v="0"/>
    <n v="5196496.08"/>
    <s v="Wyoming"/>
    <d v="2022-12-01T00:00:00"/>
    <d v="2023-12-01T00:00:00"/>
    <x v="3"/>
    <s v="NonSpecific Product (999)"/>
    <s v="Cheyenne Light Fuel &amp; Power Co"/>
    <x v="2"/>
    <x v="4"/>
  </r>
  <r>
    <n v="5"/>
    <n v="999"/>
    <x v="6"/>
    <s v="101000 Plant In Service"/>
    <n v="1"/>
    <n v="5196496.08"/>
    <n v="0"/>
    <n v="0"/>
    <n v="0"/>
    <n v="0"/>
    <n v="0"/>
    <n v="5196496.08"/>
    <s v="Wyoming"/>
    <d v="2022-12-01T00:00:00"/>
    <d v="2023-12-01T00:00:00"/>
    <x v="4"/>
    <s v="NonSpecific Product (999)"/>
    <s v="Cheyenne Light Fuel &amp; Power Co"/>
    <x v="2"/>
    <x v="4"/>
  </r>
  <r>
    <n v="5"/>
    <n v="999"/>
    <x v="6"/>
    <s v="101000 Plant In Service"/>
    <n v="1"/>
    <n v="5196496.08"/>
    <n v="0"/>
    <n v="0"/>
    <n v="0"/>
    <n v="0"/>
    <n v="0"/>
    <n v="5196496.08"/>
    <s v="Wyoming"/>
    <d v="2022-12-01T00:00:00"/>
    <d v="2023-12-01T00:00:00"/>
    <x v="5"/>
    <s v="NonSpecific Product (999)"/>
    <s v="Cheyenne Light Fuel &amp; Power Co"/>
    <x v="2"/>
    <x v="4"/>
  </r>
  <r>
    <n v="5"/>
    <n v="999"/>
    <x v="6"/>
    <s v="101000 Plant In Service"/>
    <n v="1"/>
    <n v="5196496.08"/>
    <n v="0"/>
    <n v="0"/>
    <n v="0"/>
    <n v="0"/>
    <n v="0"/>
    <n v="5196496.08"/>
    <s v="Wyoming"/>
    <d v="2022-12-01T00:00:00"/>
    <d v="2023-12-01T00:00:00"/>
    <x v="6"/>
    <s v="NonSpecific Product (999)"/>
    <s v="Cheyenne Light Fuel &amp; Power Co"/>
    <x v="2"/>
    <x v="4"/>
  </r>
  <r>
    <n v="5"/>
    <n v="999"/>
    <x v="6"/>
    <s v="101000 Plant In Service"/>
    <n v="1"/>
    <n v="5196496.08"/>
    <n v="0"/>
    <n v="0"/>
    <n v="0"/>
    <n v="0"/>
    <n v="0"/>
    <n v="5196496.08"/>
    <s v="Wyoming"/>
    <d v="2022-12-01T00:00:00"/>
    <d v="2023-12-01T00:00:00"/>
    <x v="7"/>
    <s v="NonSpecific Product (999)"/>
    <s v="Cheyenne Light Fuel &amp; Power Co"/>
    <x v="2"/>
    <x v="4"/>
  </r>
  <r>
    <n v="5"/>
    <n v="999"/>
    <x v="6"/>
    <s v="101000 Plant In Service"/>
    <n v="1"/>
    <n v="5196496.08"/>
    <n v="0"/>
    <n v="0"/>
    <n v="0"/>
    <n v="0"/>
    <n v="0"/>
    <n v="5196496.08"/>
    <s v="Wyoming"/>
    <d v="2022-12-01T00:00:00"/>
    <d v="2023-12-01T00:00:00"/>
    <x v="8"/>
    <s v="NonSpecific Product (999)"/>
    <s v="Cheyenne Light Fuel &amp; Power Co"/>
    <x v="2"/>
    <x v="4"/>
  </r>
  <r>
    <n v="5"/>
    <n v="999"/>
    <x v="6"/>
    <s v="101000 Plant In Service"/>
    <n v="1"/>
    <n v="5196496.08"/>
    <n v="0"/>
    <n v="0"/>
    <n v="0"/>
    <n v="0"/>
    <n v="0"/>
    <n v="5196496.08"/>
    <s v="Wyoming"/>
    <d v="2022-12-01T00:00:00"/>
    <d v="2023-12-01T00:00:00"/>
    <x v="9"/>
    <s v="NonSpecific Product (999)"/>
    <s v="Cheyenne Light Fuel &amp; Power Co"/>
    <x v="2"/>
    <x v="4"/>
  </r>
  <r>
    <n v="5"/>
    <n v="999"/>
    <x v="6"/>
    <s v="101000 Plant In Service"/>
    <n v="1"/>
    <n v="5196496.08"/>
    <n v="0"/>
    <n v="0"/>
    <n v="0"/>
    <n v="0"/>
    <n v="0"/>
    <n v="5196496.08"/>
    <s v="Wyoming"/>
    <d v="2022-12-01T00:00:00"/>
    <d v="2023-12-01T00:00:00"/>
    <x v="10"/>
    <s v="NonSpecific Product (999)"/>
    <s v="Cheyenne Light Fuel &amp; Power Co"/>
    <x v="2"/>
    <x v="4"/>
  </r>
  <r>
    <n v="5"/>
    <n v="999"/>
    <x v="7"/>
    <s v="101000 Plant In Service"/>
    <n v="1"/>
    <n v="103404.88"/>
    <n v="0"/>
    <n v="0"/>
    <n v="0"/>
    <n v="0"/>
    <n v="0"/>
    <n v="103404.88"/>
    <s v="Wyoming"/>
    <d v="2022-12-01T00:00:00"/>
    <d v="2023-12-01T00:00:00"/>
    <x v="11"/>
    <s v="NonSpecific Product (999)"/>
    <s v="Cheyenne Light Fuel &amp; Power Co"/>
    <x v="2"/>
    <x v="4"/>
  </r>
  <r>
    <n v="5"/>
    <n v="999"/>
    <x v="7"/>
    <s v="101000 Plant In Service"/>
    <n v="1"/>
    <n v="103404.88"/>
    <n v="0"/>
    <n v="0"/>
    <n v="0"/>
    <n v="0"/>
    <n v="0"/>
    <n v="103404.88"/>
    <s v="Wyoming"/>
    <d v="2022-12-01T00:00:00"/>
    <d v="2023-12-01T00:00:00"/>
    <x v="12"/>
    <s v="NonSpecific Product (999)"/>
    <s v="Cheyenne Light Fuel &amp; Power Co"/>
    <x v="2"/>
    <x v="4"/>
  </r>
  <r>
    <n v="5"/>
    <n v="999"/>
    <x v="7"/>
    <s v="101000 Plant In Service"/>
    <n v="1"/>
    <n v="103404.88"/>
    <n v="0"/>
    <n v="0"/>
    <n v="0"/>
    <n v="0"/>
    <n v="0"/>
    <n v="103404.88"/>
    <s v="Wyoming"/>
    <d v="2022-12-01T00:00:00"/>
    <d v="2023-12-01T00:00:00"/>
    <x v="0"/>
    <s v="NonSpecific Product (999)"/>
    <s v="Cheyenne Light Fuel &amp; Power Co"/>
    <x v="2"/>
    <x v="4"/>
  </r>
  <r>
    <n v="5"/>
    <n v="999"/>
    <x v="7"/>
    <s v="101000 Plant In Service"/>
    <n v="1"/>
    <n v="103404.88"/>
    <n v="0"/>
    <n v="0"/>
    <n v="0"/>
    <n v="0"/>
    <n v="0"/>
    <n v="103404.88"/>
    <s v="Wyoming"/>
    <d v="2022-12-01T00:00:00"/>
    <d v="2023-12-01T00:00:00"/>
    <x v="1"/>
    <s v="NonSpecific Product (999)"/>
    <s v="Cheyenne Light Fuel &amp; Power Co"/>
    <x v="2"/>
    <x v="4"/>
  </r>
  <r>
    <n v="5"/>
    <n v="999"/>
    <x v="7"/>
    <s v="101000 Plant In Service"/>
    <n v="1"/>
    <n v="103404.88"/>
    <n v="0"/>
    <n v="0"/>
    <n v="0"/>
    <n v="0"/>
    <n v="0"/>
    <n v="103404.88"/>
    <s v="Wyoming"/>
    <d v="2022-12-01T00:00:00"/>
    <d v="2023-12-01T00:00:00"/>
    <x v="2"/>
    <s v="NonSpecific Product (999)"/>
    <s v="Cheyenne Light Fuel &amp; Power Co"/>
    <x v="2"/>
    <x v="4"/>
  </r>
  <r>
    <n v="5"/>
    <n v="999"/>
    <x v="7"/>
    <s v="101000 Plant In Service"/>
    <n v="1"/>
    <n v="103404.88"/>
    <n v="0"/>
    <n v="0"/>
    <n v="0"/>
    <n v="0"/>
    <n v="0"/>
    <n v="103404.88"/>
    <s v="Wyoming"/>
    <d v="2022-12-01T00:00:00"/>
    <d v="2023-12-01T00:00:00"/>
    <x v="3"/>
    <s v="NonSpecific Product (999)"/>
    <s v="Cheyenne Light Fuel &amp; Power Co"/>
    <x v="2"/>
    <x v="4"/>
  </r>
  <r>
    <n v="5"/>
    <n v="999"/>
    <x v="7"/>
    <s v="101000 Plant In Service"/>
    <n v="1"/>
    <n v="103404.88"/>
    <n v="0"/>
    <n v="0"/>
    <n v="0"/>
    <n v="0"/>
    <n v="0"/>
    <n v="103404.88"/>
    <s v="Wyoming"/>
    <d v="2022-12-01T00:00:00"/>
    <d v="2023-12-01T00:00:00"/>
    <x v="4"/>
    <s v="NonSpecific Product (999)"/>
    <s v="Cheyenne Light Fuel &amp; Power Co"/>
    <x v="2"/>
    <x v="4"/>
  </r>
  <r>
    <n v="5"/>
    <n v="999"/>
    <x v="7"/>
    <s v="101000 Plant In Service"/>
    <n v="1"/>
    <n v="103404.88"/>
    <n v="0"/>
    <n v="0"/>
    <n v="0"/>
    <n v="0"/>
    <n v="0"/>
    <n v="103404.88"/>
    <s v="Wyoming"/>
    <d v="2022-12-01T00:00:00"/>
    <d v="2023-12-01T00:00:00"/>
    <x v="5"/>
    <s v="NonSpecific Product (999)"/>
    <s v="Cheyenne Light Fuel &amp; Power Co"/>
    <x v="2"/>
    <x v="4"/>
  </r>
  <r>
    <n v="5"/>
    <n v="999"/>
    <x v="7"/>
    <s v="101000 Plant In Service"/>
    <n v="1"/>
    <n v="103404.88"/>
    <n v="0"/>
    <n v="0"/>
    <n v="0"/>
    <n v="0"/>
    <n v="0"/>
    <n v="103404.88"/>
    <s v="Wyoming"/>
    <d v="2022-12-01T00:00:00"/>
    <d v="2023-12-01T00:00:00"/>
    <x v="6"/>
    <s v="NonSpecific Product (999)"/>
    <s v="Cheyenne Light Fuel &amp; Power Co"/>
    <x v="2"/>
    <x v="4"/>
  </r>
  <r>
    <n v="5"/>
    <n v="999"/>
    <x v="7"/>
    <s v="101000 Plant In Service"/>
    <n v="1"/>
    <n v="103404.88"/>
    <n v="0"/>
    <n v="0"/>
    <n v="0"/>
    <n v="0"/>
    <n v="0"/>
    <n v="103404.88"/>
    <s v="Wyoming"/>
    <d v="2022-12-01T00:00:00"/>
    <d v="2023-12-01T00:00:00"/>
    <x v="7"/>
    <s v="NonSpecific Product (999)"/>
    <s v="Cheyenne Light Fuel &amp; Power Co"/>
    <x v="2"/>
    <x v="4"/>
  </r>
  <r>
    <n v="5"/>
    <n v="999"/>
    <x v="7"/>
    <s v="101000 Plant In Service"/>
    <n v="1"/>
    <n v="103404.88"/>
    <n v="0"/>
    <n v="0"/>
    <n v="0"/>
    <n v="0"/>
    <n v="0"/>
    <n v="103404.88"/>
    <s v="Wyoming"/>
    <d v="2022-12-01T00:00:00"/>
    <d v="2023-12-01T00:00:00"/>
    <x v="8"/>
    <s v="NonSpecific Product (999)"/>
    <s v="Cheyenne Light Fuel &amp; Power Co"/>
    <x v="2"/>
    <x v="4"/>
  </r>
  <r>
    <n v="5"/>
    <n v="999"/>
    <x v="7"/>
    <s v="101000 Plant In Service"/>
    <n v="1"/>
    <n v="103404.88"/>
    <n v="0"/>
    <n v="0"/>
    <n v="0"/>
    <n v="0"/>
    <n v="0"/>
    <n v="103404.88"/>
    <s v="Wyoming"/>
    <d v="2022-12-01T00:00:00"/>
    <d v="2023-12-01T00:00:00"/>
    <x v="9"/>
    <s v="NonSpecific Product (999)"/>
    <s v="Cheyenne Light Fuel &amp; Power Co"/>
    <x v="2"/>
    <x v="4"/>
  </r>
  <r>
    <n v="5"/>
    <n v="999"/>
    <x v="7"/>
    <s v="101000 Plant In Service"/>
    <n v="1"/>
    <n v="103404.88"/>
    <n v="0"/>
    <n v="0"/>
    <n v="0"/>
    <n v="0"/>
    <n v="0"/>
    <n v="103404.88"/>
    <s v="Wyoming"/>
    <d v="2022-12-01T00:00:00"/>
    <d v="2023-12-01T00:00:00"/>
    <x v="10"/>
    <s v="NonSpecific Product (999)"/>
    <s v="Cheyenne Light Fuel &amp; Power Co"/>
    <x v="2"/>
    <x v="4"/>
  </r>
  <r>
    <n v="5"/>
    <n v="999"/>
    <x v="8"/>
    <s v="101000 Plant In Service"/>
    <n v="1"/>
    <n v="913281.91"/>
    <n v="0"/>
    <n v="0"/>
    <n v="0"/>
    <n v="0"/>
    <n v="0"/>
    <n v="913281.91"/>
    <s v="Wyoming"/>
    <d v="2022-12-01T00:00:00"/>
    <d v="2023-12-01T00:00:00"/>
    <x v="11"/>
    <s v="NonSpecific Product (999)"/>
    <s v="Cheyenne Light Fuel &amp; Power Co"/>
    <x v="2"/>
    <x v="1"/>
  </r>
  <r>
    <n v="5"/>
    <n v="999"/>
    <x v="8"/>
    <s v="101000 Plant In Service"/>
    <n v="1"/>
    <n v="913281.91"/>
    <n v="0"/>
    <n v="0"/>
    <n v="0"/>
    <n v="0"/>
    <n v="0"/>
    <n v="913281.91"/>
    <s v="Wyoming"/>
    <d v="2022-12-01T00:00:00"/>
    <d v="2023-12-01T00:00:00"/>
    <x v="12"/>
    <s v="NonSpecific Product (999)"/>
    <s v="Cheyenne Light Fuel &amp; Power Co"/>
    <x v="2"/>
    <x v="1"/>
  </r>
  <r>
    <n v="5"/>
    <n v="999"/>
    <x v="8"/>
    <s v="101000 Plant In Service"/>
    <n v="1"/>
    <n v="913281.91"/>
    <n v="4819.3100000000004"/>
    <n v="0"/>
    <n v="0"/>
    <n v="0"/>
    <n v="0"/>
    <n v="918101.22"/>
    <s v="Wyoming"/>
    <d v="2022-12-01T00:00:00"/>
    <d v="2023-12-01T00:00:00"/>
    <x v="0"/>
    <s v="NonSpecific Product (999)"/>
    <s v="Cheyenne Light Fuel &amp; Power Co"/>
    <x v="2"/>
    <x v="1"/>
  </r>
  <r>
    <n v="5"/>
    <n v="999"/>
    <x v="8"/>
    <s v="101000 Plant In Service"/>
    <n v="1"/>
    <n v="918101.22"/>
    <n v="0"/>
    <n v="0"/>
    <n v="0"/>
    <n v="0"/>
    <n v="0"/>
    <n v="918101.22"/>
    <s v="Wyoming"/>
    <d v="2022-12-01T00:00:00"/>
    <d v="2023-12-01T00:00:00"/>
    <x v="1"/>
    <s v="NonSpecific Product (999)"/>
    <s v="Cheyenne Light Fuel &amp; Power Co"/>
    <x v="2"/>
    <x v="1"/>
  </r>
  <r>
    <n v="5"/>
    <n v="999"/>
    <x v="8"/>
    <s v="101000 Plant In Service"/>
    <n v="1"/>
    <n v="918101.22"/>
    <n v="0"/>
    <n v="0"/>
    <n v="0"/>
    <n v="0"/>
    <n v="0"/>
    <n v="918101.22"/>
    <s v="Wyoming"/>
    <d v="2022-12-01T00:00:00"/>
    <d v="2023-12-01T00:00:00"/>
    <x v="2"/>
    <s v="NonSpecific Product (999)"/>
    <s v="Cheyenne Light Fuel &amp; Power Co"/>
    <x v="2"/>
    <x v="1"/>
  </r>
  <r>
    <n v="5"/>
    <n v="999"/>
    <x v="8"/>
    <s v="101000 Plant In Service"/>
    <n v="1"/>
    <n v="918101.22"/>
    <n v="0"/>
    <n v="0"/>
    <n v="0"/>
    <n v="0"/>
    <n v="0"/>
    <n v="918101.22"/>
    <s v="Wyoming"/>
    <d v="2022-12-01T00:00:00"/>
    <d v="2023-12-01T00:00:00"/>
    <x v="3"/>
    <s v="NonSpecific Product (999)"/>
    <s v="Cheyenne Light Fuel &amp; Power Co"/>
    <x v="2"/>
    <x v="1"/>
  </r>
  <r>
    <n v="5"/>
    <n v="999"/>
    <x v="8"/>
    <s v="101000 Plant In Service"/>
    <n v="1"/>
    <n v="918101.22"/>
    <n v="0"/>
    <n v="0"/>
    <n v="0"/>
    <n v="0"/>
    <n v="0"/>
    <n v="918101.22"/>
    <s v="Wyoming"/>
    <d v="2022-12-01T00:00:00"/>
    <d v="2023-12-01T00:00:00"/>
    <x v="4"/>
    <s v="NonSpecific Product (999)"/>
    <s v="Cheyenne Light Fuel &amp; Power Co"/>
    <x v="2"/>
    <x v="1"/>
  </r>
  <r>
    <n v="5"/>
    <n v="999"/>
    <x v="8"/>
    <s v="101000 Plant In Service"/>
    <n v="1"/>
    <n v="918101.22"/>
    <n v="0"/>
    <n v="0"/>
    <n v="0"/>
    <n v="0"/>
    <n v="0"/>
    <n v="918101.22"/>
    <s v="Wyoming"/>
    <d v="2022-12-01T00:00:00"/>
    <d v="2023-12-01T00:00:00"/>
    <x v="5"/>
    <s v="NonSpecific Product (999)"/>
    <s v="Cheyenne Light Fuel &amp; Power Co"/>
    <x v="2"/>
    <x v="1"/>
  </r>
  <r>
    <n v="5"/>
    <n v="999"/>
    <x v="8"/>
    <s v="101000 Plant In Service"/>
    <n v="1"/>
    <n v="918101.22"/>
    <n v="0"/>
    <n v="0"/>
    <n v="0"/>
    <n v="0"/>
    <n v="0"/>
    <n v="918101.22"/>
    <s v="Wyoming"/>
    <d v="2022-12-01T00:00:00"/>
    <d v="2023-12-01T00:00:00"/>
    <x v="6"/>
    <s v="NonSpecific Product (999)"/>
    <s v="Cheyenne Light Fuel &amp; Power Co"/>
    <x v="2"/>
    <x v="1"/>
  </r>
  <r>
    <n v="5"/>
    <n v="999"/>
    <x v="8"/>
    <s v="101000 Plant In Service"/>
    <n v="1"/>
    <n v="918101.22"/>
    <n v="0"/>
    <n v="0"/>
    <n v="0"/>
    <n v="0"/>
    <n v="0"/>
    <n v="918101.22"/>
    <s v="Wyoming"/>
    <d v="2022-12-01T00:00:00"/>
    <d v="2023-12-01T00:00:00"/>
    <x v="7"/>
    <s v="NonSpecific Product (999)"/>
    <s v="Cheyenne Light Fuel &amp; Power Co"/>
    <x v="2"/>
    <x v="1"/>
  </r>
  <r>
    <n v="5"/>
    <n v="999"/>
    <x v="8"/>
    <s v="101000 Plant In Service"/>
    <n v="1"/>
    <n v="918101.22"/>
    <n v="0"/>
    <n v="0"/>
    <n v="0"/>
    <n v="0"/>
    <n v="0"/>
    <n v="918101.22"/>
    <s v="Wyoming"/>
    <d v="2022-12-01T00:00:00"/>
    <d v="2023-12-01T00:00:00"/>
    <x v="8"/>
    <s v="NonSpecific Product (999)"/>
    <s v="Cheyenne Light Fuel &amp; Power Co"/>
    <x v="2"/>
    <x v="1"/>
  </r>
  <r>
    <n v="5"/>
    <n v="999"/>
    <x v="8"/>
    <s v="101000 Plant In Service"/>
    <n v="1"/>
    <n v="918101.22"/>
    <n v="0"/>
    <n v="0"/>
    <n v="0"/>
    <n v="0"/>
    <n v="0"/>
    <n v="918101.22"/>
    <s v="Wyoming"/>
    <d v="2022-12-01T00:00:00"/>
    <d v="2023-12-01T00:00:00"/>
    <x v="9"/>
    <s v="NonSpecific Product (999)"/>
    <s v="Cheyenne Light Fuel &amp; Power Co"/>
    <x v="2"/>
    <x v="1"/>
  </r>
  <r>
    <n v="5"/>
    <n v="999"/>
    <x v="8"/>
    <s v="101000 Plant In Service"/>
    <n v="1"/>
    <n v="918101.22"/>
    <n v="0"/>
    <n v="0"/>
    <n v="0"/>
    <n v="0"/>
    <n v="0"/>
    <n v="918101.22"/>
    <s v="Wyoming"/>
    <d v="2022-12-01T00:00:00"/>
    <d v="2023-12-01T00:00:00"/>
    <x v="10"/>
    <s v="NonSpecific Product (999)"/>
    <s v="Cheyenne Light Fuel &amp; Power Co"/>
    <x v="2"/>
    <x v="1"/>
  </r>
  <r>
    <n v="5"/>
    <n v="999"/>
    <x v="9"/>
    <s v="101000 Plant In Service"/>
    <n v="1"/>
    <n v="297161.8"/>
    <n v="0"/>
    <n v="0"/>
    <n v="0"/>
    <n v="0"/>
    <n v="0"/>
    <n v="297161.8"/>
    <s v="Wyoming"/>
    <d v="2022-12-01T00:00:00"/>
    <d v="2023-12-01T00:00:00"/>
    <x v="11"/>
    <s v="NonSpecific Product (999)"/>
    <s v="Cheyenne Light Fuel &amp; Power Co"/>
    <x v="2"/>
    <x v="1"/>
  </r>
  <r>
    <n v="5"/>
    <n v="999"/>
    <x v="9"/>
    <s v="101000 Plant In Service"/>
    <n v="1"/>
    <n v="297161.8"/>
    <n v="0"/>
    <n v="0"/>
    <n v="0"/>
    <n v="0"/>
    <n v="0"/>
    <n v="297161.8"/>
    <s v="Wyoming"/>
    <d v="2022-12-01T00:00:00"/>
    <d v="2023-12-01T00:00:00"/>
    <x v="12"/>
    <s v="NonSpecific Product (999)"/>
    <s v="Cheyenne Light Fuel &amp; Power Co"/>
    <x v="2"/>
    <x v="1"/>
  </r>
  <r>
    <n v="5"/>
    <n v="999"/>
    <x v="9"/>
    <s v="101000 Plant In Service"/>
    <n v="1"/>
    <n v="297161.8"/>
    <n v="0"/>
    <n v="0"/>
    <n v="0"/>
    <n v="0"/>
    <n v="0"/>
    <n v="297161.8"/>
    <s v="Wyoming"/>
    <d v="2022-12-01T00:00:00"/>
    <d v="2023-12-01T00:00:00"/>
    <x v="0"/>
    <s v="NonSpecific Product (999)"/>
    <s v="Cheyenne Light Fuel &amp; Power Co"/>
    <x v="2"/>
    <x v="1"/>
  </r>
  <r>
    <n v="5"/>
    <n v="999"/>
    <x v="9"/>
    <s v="101000 Plant In Service"/>
    <n v="1"/>
    <n v="297161.8"/>
    <n v="0"/>
    <n v="0"/>
    <n v="0"/>
    <n v="0"/>
    <n v="0"/>
    <n v="297161.8"/>
    <s v="Wyoming"/>
    <d v="2022-12-01T00:00:00"/>
    <d v="2023-12-01T00:00:00"/>
    <x v="1"/>
    <s v="NonSpecific Product (999)"/>
    <s v="Cheyenne Light Fuel &amp; Power Co"/>
    <x v="2"/>
    <x v="1"/>
  </r>
  <r>
    <n v="5"/>
    <n v="999"/>
    <x v="9"/>
    <s v="101000 Plant In Service"/>
    <n v="1"/>
    <n v="297161.8"/>
    <n v="0"/>
    <n v="0"/>
    <n v="0"/>
    <n v="0"/>
    <n v="0"/>
    <n v="297161.8"/>
    <s v="Wyoming"/>
    <d v="2022-12-01T00:00:00"/>
    <d v="2023-12-01T00:00:00"/>
    <x v="2"/>
    <s v="NonSpecific Product (999)"/>
    <s v="Cheyenne Light Fuel &amp; Power Co"/>
    <x v="2"/>
    <x v="1"/>
  </r>
  <r>
    <n v="5"/>
    <n v="999"/>
    <x v="9"/>
    <s v="101000 Plant In Service"/>
    <n v="1"/>
    <n v="297161.8"/>
    <n v="0"/>
    <n v="0"/>
    <n v="0"/>
    <n v="0"/>
    <n v="0"/>
    <n v="297161.8"/>
    <s v="Wyoming"/>
    <d v="2022-12-01T00:00:00"/>
    <d v="2023-12-01T00:00:00"/>
    <x v="3"/>
    <s v="NonSpecific Product (999)"/>
    <s v="Cheyenne Light Fuel &amp; Power Co"/>
    <x v="2"/>
    <x v="1"/>
  </r>
  <r>
    <n v="5"/>
    <n v="999"/>
    <x v="9"/>
    <s v="101000 Plant In Service"/>
    <n v="1"/>
    <n v="297161.8"/>
    <n v="0"/>
    <n v="0"/>
    <n v="0"/>
    <n v="0"/>
    <n v="0"/>
    <n v="297161.8"/>
    <s v="Wyoming"/>
    <d v="2022-12-01T00:00:00"/>
    <d v="2023-12-01T00:00:00"/>
    <x v="4"/>
    <s v="NonSpecific Product (999)"/>
    <s v="Cheyenne Light Fuel &amp; Power Co"/>
    <x v="2"/>
    <x v="1"/>
  </r>
  <r>
    <n v="5"/>
    <n v="999"/>
    <x v="9"/>
    <s v="101000 Plant In Service"/>
    <n v="1"/>
    <n v="297161.8"/>
    <n v="0"/>
    <n v="0"/>
    <n v="0"/>
    <n v="0"/>
    <n v="0"/>
    <n v="297161.8"/>
    <s v="Wyoming"/>
    <d v="2022-12-01T00:00:00"/>
    <d v="2023-12-01T00:00:00"/>
    <x v="5"/>
    <s v="NonSpecific Product (999)"/>
    <s v="Cheyenne Light Fuel &amp; Power Co"/>
    <x v="2"/>
    <x v="1"/>
  </r>
  <r>
    <n v="5"/>
    <n v="999"/>
    <x v="9"/>
    <s v="101000 Plant In Service"/>
    <n v="1"/>
    <n v="297161.8"/>
    <n v="0"/>
    <n v="0"/>
    <n v="0"/>
    <n v="0"/>
    <n v="0"/>
    <n v="297161.8"/>
    <s v="Wyoming"/>
    <d v="2022-12-01T00:00:00"/>
    <d v="2023-12-01T00:00:00"/>
    <x v="6"/>
    <s v="NonSpecific Product (999)"/>
    <s v="Cheyenne Light Fuel &amp; Power Co"/>
    <x v="2"/>
    <x v="1"/>
  </r>
  <r>
    <n v="5"/>
    <n v="999"/>
    <x v="9"/>
    <s v="101000 Plant In Service"/>
    <n v="1"/>
    <n v="297161.8"/>
    <n v="0"/>
    <n v="0"/>
    <n v="0"/>
    <n v="0"/>
    <n v="0"/>
    <n v="297161.8"/>
    <s v="Wyoming"/>
    <d v="2022-12-01T00:00:00"/>
    <d v="2023-12-01T00:00:00"/>
    <x v="7"/>
    <s v="NonSpecific Product (999)"/>
    <s v="Cheyenne Light Fuel &amp; Power Co"/>
    <x v="2"/>
    <x v="1"/>
  </r>
  <r>
    <n v="5"/>
    <n v="999"/>
    <x v="9"/>
    <s v="101000 Plant In Service"/>
    <n v="1"/>
    <n v="297161.8"/>
    <n v="0"/>
    <n v="0"/>
    <n v="0"/>
    <n v="0"/>
    <n v="0"/>
    <n v="297161.8"/>
    <s v="Wyoming"/>
    <d v="2022-12-01T00:00:00"/>
    <d v="2023-12-01T00:00:00"/>
    <x v="8"/>
    <s v="NonSpecific Product (999)"/>
    <s v="Cheyenne Light Fuel &amp; Power Co"/>
    <x v="2"/>
    <x v="1"/>
  </r>
  <r>
    <n v="5"/>
    <n v="999"/>
    <x v="9"/>
    <s v="101000 Plant In Service"/>
    <n v="1"/>
    <n v="297161.8"/>
    <n v="0"/>
    <n v="0"/>
    <n v="0"/>
    <n v="0"/>
    <n v="0"/>
    <n v="297161.8"/>
    <s v="Wyoming"/>
    <d v="2022-12-01T00:00:00"/>
    <d v="2023-12-01T00:00:00"/>
    <x v="9"/>
    <s v="NonSpecific Product (999)"/>
    <s v="Cheyenne Light Fuel &amp; Power Co"/>
    <x v="2"/>
    <x v="1"/>
  </r>
  <r>
    <n v="5"/>
    <n v="999"/>
    <x v="9"/>
    <s v="101000 Plant In Service"/>
    <n v="1"/>
    <n v="297161.8"/>
    <n v="0"/>
    <n v="-87991.46"/>
    <n v="0"/>
    <n v="0"/>
    <n v="0"/>
    <n v="209170.34"/>
    <s v="Wyoming"/>
    <d v="2022-12-01T00:00:00"/>
    <d v="2023-12-01T00:00:00"/>
    <x v="10"/>
    <s v="NonSpecific Product (999)"/>
    <s v="Cheyenne Light Fuel &amp; Power Co"/>
    <x v="2"/>
    <x v="1"/>
  </r>
  <r>
    <n v="5"/>
    <n v="999"/>
    <x v="10"/>
    <s v="101000 Plant In Service"/>
    <n v="1"/>
    <n v="3798.05"/>
    <n v="0"/>
    <n v="0"/>
    <n v="0"/>
    <n v="0"/>
    <n v="0"/>
    <n v="3798.05"/>
    <s v="Wyoming"/>
    <d v="2022-12-01T00:00:00"/>
    <d v="2023-12-01T00:00:00"/>
    <x v="11"/>
    <s v="NonSpecific Product (999)"/>
    <s v="Cheyenne Light Fuel &amp; Power Co"/>
    <x v="2"/>
    <x v="1"/>
  </r>
  <r>
    <n v="5"/>
    <n v="999"/>
    <x v="10"/>
    <s v="101000 Plant In Service"/>
    <n v="1"/>
    <n v="3798.05"/>
    <n v="0"/>
    <n v="0"/>
    <n v="0"/>
    <n v="0"/>
    <n v="0"/>
    <n v="3798.05"/>
    <s v="Wyoming"/>
    <d v="2022-12-01T00:00:00"/>
    <d v="2023-12-01T00:00:00"/>
    <x v="12"/>
    <s v="NonSpecific Product (999)"/>
    <s v="Cheyenne Light Fuel &amp; Power Co"/>
    <x v="2"/>
    <x v="1"/>
  </r>
  <r>
    <n v="5"/>
    <n v="999"/>
    <x v="10"/>
    <s v="101000 Plant In Service"/>
    <n v="1"/>
    <n v="3798.05"/>
    <n v="0"/>
    <n v="0"/>
    <n v="0"/>
    <n v="0"/>
    <n v="0"/>
    <n v="3798.05"/>
    <s v="Wyoming"/>
    <d v="2022-12-01T00:00:00"/>
    <d v="2023-12-01T00:00:00"/>
    <x v="0"/>
    <s v="NonSpecific Product (999)"/>
    <s v="Cheyenne Light Fuel &amp; Power Co"/>
    <x v="2"/>
    <x v="1"/>
  </r>
  <r>
    <n v="5"/>
    <n v="999"/>
    <x v="10"/>
    <s v="101000 Plant In Service"/>
    <n v="1"/>
    <n v="3798.05"/>
    <n v="0"/>
    <n v="-3798.05"/>
    <n v="0"/>
    <n v="0"/>
    <n v="0"/>
    <n v="0"/>
    <s v="Wyoming"/>
    <d v="2022-12-01T00:00:00"/>
    <d v="2023-12-01T00:00:00"/>
    <x v="1"/>
    <s v="NonSpecific Product (999)"/>
    <s v="Cheyenne Light Fuel &amp; Power Co"/>
    <x v="2"/>
    <x v="1"/>
  </r>
  <r>
    <n v="5"/>
    <n v="999"/>
    <x v="10"/>
    <s v="101000 Plant In Service"/>
    <n v="1"/>
    <n v="0"/>
    <n v="0"/>
    <n v="0"/>
    <n v="0"/>
    <n v="0"/>
    <n v="0"/>
    <n v="0"/>
    <s v="Wyoming"/>
    <d v="2022-12-01T00:00:00"/>
    <d v="2023-12-01T00:00:00"/>
    <x v="2"/>
    <s v="NonSpecific Product (999)"/>
    <s v="Cheyenne Light Fuel &amp; Power Co"/>
    <x v="2"/>
    <x v="1"/>
  </r>
  <r>
    <n v="5"/>
    <n v="999"/>
    <x v="10"/>
    <s v="101000 Plant In Service"/>
    <n v="1"/>
    <n v="0"/>
    <n v="0"/>
    <n v="0"/>
    <n v="0"/>
    <n v="0"/>
    <n v="0"/>
    <n v="0"/>
    <s v="Wyoming"/>
    <d v="2022-12-01T00:00:00"/>
    <d v="2023-12-01T00:00:00"/>
    <x v="3"/>
    <s v="NonSpecific Product (999)"/>
    <s v="Cheyenne Light Fuel &amp; Power Co"/>
    <x v="2"/>
    <x v="1"/>
  </r>
  <r>
    <n v="5"/>
    <n v="999"/>
    <x v="10"/>
    <s v="101000 Plant In Service"/>
    <n v="1"/>
    <n v="0"/>
    <n v="0"/>
    <n v="0"/>
    <n v="0"/>
    <n v="0"/>
    <n v="0"/>
    <n v="0"/>
    <s v="Wyoming"/>
    <d v="2022-12-01T00:00:00"/>
    <d v="2023-12-01T00:00:00"/>
    <x v="4"/>
    <s v="NonSpecific Product (999)"/>
    <s v="Cheyenne Light Fuel &amp; Power Co"/>
    <x v="2"/>
    <x v="1"/>
  </r>
  <r>
    <n v="5"/>
    <n v="999"/>
    <x v="10"/>
    <s v="101000 Plant In Service"/>
    <n v="1"/>
    <n v="0"/>
    <n v="0"/>
    <n v="0"/>
    <n v="0"/>
    <n v="0"/>
    <n v="0"/>
    <n v="0"/>
    <s v="Wyoming"/>
    <d v="2022-12-01T00:00:00"/>
    <d v="2023-12-01T00:00:00"/>
    <x v="5"/>
    <s v="NonSpecific Product (999)"/>
    <s v="Cheyenne Light Fuel &amp; Power Co"/>
    <x v="2"/>
    <x v="1"/>
  </r>
  <r>
    <n v="5"/>
    <n v="999"/>
    <x v="10"/>
    <s v="101000 Plant In Service"/>
    <n v="1"/>
    <n v="0"/>
    <n v="0"/>
    <n v="0"/>
    <n v="0"/>
    <n v="0"/>
    <n v="0"/>
    <n v="0"/>
    <s v="Wyoming"/>
    <d v="2022-12-01T00:00:00"/>
    <d v="2023-12-01T00:00:00"/>
    <x v="6"/>
    <s v="NonSpecific Product (999)"/>
    <s v="Cheyenne Light Fuel &amp; Power Co"/>
    <x v="2"/>
    <x v="1"/>
  </r>
  <r>
    <n v="5"/>
    <n v="999"/>
    <x v="10"/>
    <s v="101000 Plant In Service"/>
    <n v="1"/>
    <n v="0"/>
    <n v="0"/>
    <n v="0"/>
    <n v="0"/>
    <n v="0"/>
    <n v="0"/>
    <n v="0"/>
    <s v="Wyoming"/>
    <d v="2022-12-01T00:00:00"/>
    <d v="2023-12-01T00:00:00"/>
    <x v="7"/>
    <s v="NonSpecific Product (999)"/>
    <s v="Cheyenne Light Fuel &amp; Power Co"/>
    <x v="2"/>
    <x v="1"/>
  </r>
  <r>
    <n v="5"/>
    <n v="999"/>
    <x v="10"/>
    <s v="101000 Plant In Service"/>
    <n v="1"/>
    <n v="0"/>
    <n v="0"/>
    <n v="0"/>
    <n v="0"/>
    <n v="0"/>
    <n v="0"/>
    <n v="0"/>
    <s v="Wyoming"/>
    <d v="2022-12-01T00:00:00"/>
    <d v="2023-12-01T00:00:00"/>
    <x v="8"/>
    <s v="NonSpecific Product (999)"/>
    <s v="Cheyenne Light Fuel &amp; Power Co"/>
    <x v="2"/>
    <x v="1"/>
  </r>
  <r>
    <n v="5"/>
    <n v="999"/>
    <x v="10"/>
    <s v="101000 Plant In Service"/>
    <n v="1"/>
    <n v="0"/>
    <n v="0"/>
    <n v="0"/>
    <n v="0"/>
    <n v="0"/>
    <n v="0"/>
    <n v="0"/>
    <s v="Wyoming"/>
    <d v="2022-12-01T00:00:00"/>
    <d v="2023-12-01T00:00:00"/>
    <x v="9"/>
    <s v="NonSpecific Product (999)"/>
    <s v="Cheyenne Light Fuel &amp; Power Co"/>
    <x v="2"/>
    <x v="1"/>
  </r>
  <r>
    <n v="5"/>
    <n v="999"/>
    <x v="10"/>
    <s v="101000 Plant In Service"/>
    <n v="1"/>
    <n v="0"/>
    <n v="0"/>
    <n v="0"/>
    <n v="0"/>
    <n v="0"/>
    <n v="0"/>
    <n v="0"/>
    <s v="Wyoming"/>
    <d v="2022-12-01T00:00:00"/>
    <d v="2023-12-01T00:00:00"/>
    <x v="10"/>
    <s v="NonSpecific Product (999)"/>
    <s v="Cheyenne Light Fuel &amp; Power Co"/>
    <x v="2"/>
    <x v="1"/>
  </r>
  <r>
    <n v="5"/>
    <n v="999"/>
    <x v="11"/>
    <s v="101000 Plant In Service"/>
    <n v="1"/>
    <n v="0"/>
    <n v="0"/>
    <n v="0"/>
    <n v="0"/>
    <n v="0"/>
    <n v="0"/>
    <n v="0"/>
    <s v="Wyoming"/>
    <d v="2022-12-01T00:00:00"/>
    <d v="2023-12-01T00:00:00"/>
    <x v="11"/>
    <s v="NonSpecific Product (999)"/>
    <s v="Cheyenne Light Fuel &amp; Power Co"/>
    <x v="2"/>
    <x v="1"/>
  </r>
  <r>
    <n v="5"/>
    <n v="999"/>
    <x v="11"/>
    <s v="101000 Plant In Service"/>
    <n v="1"/>
    <n v="0"/>
    <n v="0"/>
    <n v="0"/>
    <n v="0"/>
    <n v="0"/>
    <n v="0"/>
    <n v="0"/>
    <s v="Wyoming"/>
    <d v="2022-12-01T00:00:00"/>
    <d v="2023-12-01T00:00:00"/>
    <x v="12"/>
    <s v="NonSpecific Product (999)"/>
    <s v="Cheyenne Light Fuel &amp; Power Co"/>
    <x v="2"/>
    <x v="1"/>
  </r>
  <r>
    <n v="5"/>
    <n v="999"/>
    <x v="11"/>
    <s v="101000 Plant In Service"/>
    <n v="1"/>
    <n v="0"/>
    <n v="0"/>
    <n v="0"/>
    <n v="0"/>
    <n v="0"/>
    <n v="0"/>
    <n v="0"/>
    <s v="Wyoming"/>
    <d v="2022-12-01T00:00:00"/>
    <d v="2023-12-01T00:00:00"/>
    <x v="0"/>
    <s v="NonSpecific Product (999)"/>
    <s v="Cheyenne Light Fuel &amp; Power Co"/>
    <x v="2"/>
    <x v="1"/>
  </r>
  <r>
    <n v="5"/>
    <n v="999"/>
    <x v="11"/>
    <s v="101000 Plant In Service"/>
    <n v="1"/>
    <n v="0"/>
    <n v="0"/>
    <n v="0"/>
    <n v="0"/>
    <n v="0"/>
    <n v="0"/>
    <n v="0"/>
    <s v="Wyoming"/>
    <d v="2022-12-01T00:00:00"/>
    <d v="2023-12-01T00:00:00"/>
    <x v="1"/>
    <s v="NonSpecific Product (999)"/>
    <s v="Cheyenne Light Fuel &amp; Power Co"/>
    <x v="2"/>
    <x v="1"/>
  </r>
  <r>
    <n v="5"/>
    <n v="999"/>
    <x v="11"/>
    <s v="101000 Plant In Service"/>
    <n v="1"/>
    <n v="0"/>
    <n v="0"/>
    <n v="0"/>
    <n v="0"/>
    <n v="0"/>
    <n v="0"/>
    <n v="0"/>
    <s v="Wyoming"/>
    <d v="2022-12-01T00:00:00"/>
    <d v="2023-12-01T00:00:00"/>
    <x v="2"/>
    <s v="NonSpecific Product (999)"/>
    <s v="Cheyenne Light Fuel &amp; Power Co"/>
    <x v="2"/>
    <x v="1"/>
  </r>
  <r>
    <n v="5"/>
    <n v="999"/>
    <x v="11"/>
    <s v="101000 Plant In Service"/>
    <n v="1"/>
    <n v="0"/>
    <n v="0"/>
    <n v="0"/>
    <n v="0"/>
    <n v="0"/>
    <n v="0"/>
    <n v="0"/>
    <s v="Wyoming"/>
    <d v="2022-12-01T00:00:00"/>
    <d v="2023-12-01T00:00:00"/>
    <x v="3"/>
    <s v="NonSpecific Product (999)"/>
    <s v="Cheyenne Light Fuel &amp; Power Co"/>
    <x v="2"/>
    <x v="1"/>
  </r>
  <r>
    <n v="5"/>
    <n v="999"/>
    <x v="11"/>
    <s v="101000 Plant In Service"/>
    <n v="1"/>
    <n v="0"/>
    <n v="0"/>
    <n v="0"/>
    <n v="0"/>
    <n v="0"/>
    <n v="0"/>
    <n v="0"/>
    <s v="Wyoming"/>
    <d v="2022-12-01T00:00:00"/>
    <d v="2023-12-01T00:00:00"/>
    <x v="4"/>
    <s v="NonSpecific Product (999)"/>
    <s v="Cheyenne Light Fuel &amp; Power Co"/>
    <x v="2"/>
    <x v="1"/>
  </r>
  <r>
    <n v="5"/>
    <n v="999"/>
    <x v="11"/>
    <s v="101000 Plant In Service"/>
    <n v="1"/>
    <n v="0"/>
    <n v="0"/>
    <n v="0"/>
    <n v="0"/>
    <n v="0"/>
    <n v="0"/>
    <n v="0"/>
    <s v="Wyoming"/>
    <d v="2022-12-01T00:00:00"/>
    <d v="2023-12-01T00:00:00"/>
    <x v="5"/>
    <s v="NonSpecific Product (999)"/>
    <s v="Cheyenne Light Fuel &amp; Power Co"/>
    <x v="2"/>
    <x v="1"/>
  </r>
  <r>
    <n v="5"/>
    <n v="999"/>
    <x v="11"/>
    <s v="101000 Plant In Service"/>
    <n v="1"/>
    <n v="0"/>
    <n v="0"/>
    <n v="0"/>
    <n v="0"/>
    <n v="0"/>
    <n v="0"/>
    <n v="0"/>
    <s v="Wyoming"/>
    <d v="2022-12-01T00:00:00"/>
    <d v="2023-12-01T00:00:00"/>
    <x v="6"/>
    <s v="NonSpecific Product (999)"/>
    <s v="Cheyenne Light Fuel &amp; Power Co"/>
    <x v="2"/>
    <x v="1"/>
  </r>
  <r>
    <n v="5"/>
    <n v="999"/>
    <x v="11"/>
    <s v="101000 Plant In Service"/>
    <n v="1"/>
    <n v="0"/>
    <n v="0"/>
    <n v="0"/>
    <n v="0"/>
    <n v="0"/>
    <n v="0"/>
    <n v="0"/>
    <s v="Wyoming"/>
    <d v="2022-12-01T00:00:00"/>
    <d v="2023-12-01T00:00:00"/>
    <x v="7"/>
    <s v="NonSpecific Product (999)"/>
    <s v="Cheyenne Light Fuel &amp; Power Co"/>
    <x v="2"/>
    <x v="1"/>
  </r>
  <r>
    <n v="5"/>
    <n v="999"/>
    <x v="11"/>
    <s v="101000 Plant In Service"/>
    <n v="1"/>
    <n v="0"/>
    <n v="0"/>
    <n v="0"/>
    <n v="0"/>
    <n v="0"/>
    <n v="0"/>
    <n v="0"/>
    <s v="Wyoming"/>
    <d v="2022-12-01T00:00:00"/>
    <d v="2023-12-01T00:00:00"/>
    <x v="8"/>
    <s v="NonSpecific Product (999)"/>
    <s v="Cheyenne Light Fuel &amp; Power Co"/>
    <x v="2"/>
    <x v="1"/>
  </r>
  <r>
    <n v="5"/>
    <n v="999"/>
    <x v="11"/>
    <s v="101000 Plant In Service"/>
    <n v="1"/>
    <n v="0"/>
    <n v="0"/>
    <n v="0"/>
    <n v="0"/>
    <n v="0"/>
    <n v="0"/>
    <n v="0"/>
    <s v="Wyoming"/>
    <d v="2022-12-01T00:00:00"/>
    <d v="2023-12-01T00:00:00"/>
    <x v="9"/>
    <s v="NonSpecific Product (999)"/>
    <s v="Cheyenne Light Fuel &amp; Power Co"/>
    <x v="2"/>
    <x v="1"/>
  </r>
  <r>
    <n v="5"/>
    <n v="999"/>
    <x v="11"/>
    <s v="101000 Plant In Service"/>
    <n v="1"/>
    <n v="0"/>
    <n v="0"/>
    <n v="0"/>
    <n v="0"/>
    <n v="0"/>
    <n v="0"/>
    <n v="0"/>
    <s v="Wyoming"/>
    <d v="2022-12-01T00:00:00"/>
    <d v="2023-12-01T00:00:00"/>
    <x v="10"/>
    <s v="NonSpecific Product (999)"/>
    <s v="Cheyenne Light Fuel &amp; Power Co"/>
    <x v="2"/>
    <x v="1"/>
  </r>
  <r>
    <n v="5"/>
    <n v="999"/>
    <x v="12"/>
    <s v="101000 Plant In Service"/>
    <n v="1"/>
    <n v="0"/>
    <n v="0"/>
    <n v="0"/>
    <n v="0"/>
    <n v="0"/>
    <n v="0"/>
    <n v="0"/>
    <s v="Wyoming"/>
    <d v="2022-12-01T00:00:00"/>
    <d v="2023-12-01T00:00:00"/>
    <x v="11"/>
    <s v="NonSpecific Product (999)"/>
    <s v="Cheyenne Light Fuel &amp; Power Co"/>
    <x v="2"/>
    <x v="1"/>
  </r>
  <r>
    <n v="5"/>
    <n v="999"/>
    <x v="12"/>
    <s v="101000 Plant In Service"/>
    <n v="1"/>
    <n v="0"/>
    <n v="0"/>
    <n v="0"/>
    <n v="0"/>
    <n v="0"/>
    <n v="0"/>
    <n v="0"/>
    <s v="Wyoming"/>
    <d v="2022-12-01T00:00:00"/>
    <d v="2023-12-01T00:00:00"/>
    <x v="12"/>
    <s v="NonSpecific Product (999)"/>
    <s v="Cheyenne Light Fuel &amp; Power Co"/>
    <x v="2"/>
    <x v="1"/>
  </r>
  <r>
    <n v="5"/>
    <n v="999"/>
    <x v="12"/>
    <s v="101000 Plant In Service"/>
    <n v="1"/>
    <n v="0"/>
    <n v="0"/>
    <n v="0"/>
    <n v="0"/>
    <n v="0"/>
    <n v="0"/>
    <n v="0"/>
    <s v="Wyoming"/>
    <d v="2022-12-01T00:00:00"/>
    <d v="2023-12-01T00:00:00"/>
    <x v="0"/>
    <s v="NonSpecific Product (999)"/>
    <s v="Cheyenne Light Fuel &amp; Power Co"/>
    <x v="2"/>
    <x v="1"/>
  </r>
  <r>
    <n v="5"/>
    <n v="999"/>
    <x v="12"/>
    <s v="101000 Plant In Service"/>
    <n v="1"/>
    <n v="0"/>
    <n v="0"/>
    <n v="0"/>
    <n v="0"/>
    <n v="0"/>
    <n v="0"/>
    <n v="0"/>
    <s v="Wyoming"/>
    <d v="2022-12-01T00:00:00"/>
    <d v="2023-12-01T00:00:00"/>
    <x v="1"/>
    <s v="NonSpecific Product (999)"/>
    <s v="Cheyenne Light Fuel &amp; Power Co"/>
    <x v="2"/>
    <x v="1"/>
  </r>
  <r>
    <n v="5"/>
    <n v="999"/>
    <x v="12"/>
    <s v="101000 Plant In Service"/>
    <n v="1"/>
    <n v="0"/>
    <n v="0"/>
    <n v="0"/>
    <n v="0"/>
    <n v="0"/>
    <n v="0"/>
    <n v="0"/>
    <s v="Wyoming"/>
    <d v="2022-12-01T00:00:00"/>
    <d v="2023-12-01T00:00:00"/>
    <x v="2"/>
    <s v="NonSpecific Product (999)"/>
    <s v="Cheyenne Light Fuel &amp; Power Co"/>
    <x v="2"/>
    <x v="1"/>
  </r>
  <r>
    <n v="5"/>
    <n v="999"/>
    <x v="12"/>
    <s v="101000 Plant In Service"/>
    <n v="1"/>
    <n v="0"/>
    <n v="0"/>
    <n v="0"/>
    <n v="0"/>
    <n v="0"/>
    <n v="0"/>
    <n v="0"/>
    <s v="Wyoming"/>
    <d v="2022-12-01T00:00:00"/>
    <d v="2023-12-01T00:00:00"/>
    <x v="3"/>
    <s v="NonSpecific Product (999)"/>
    <s v="Cheyenne Light Fuel &amp; Power Co"/>
    <x v="2"/>
    <x v="1"/>
  </r>
  <r>
    <n v="5"/>
    <n v="999"/>
    <x v="12"/>
    <s v="101000 Plant In Service"/>
    <n v="1"/>
    <n v="0"/>
    <n v="0"/>
    <n v="0"/>
    <n v="0"/>
    <n v="0"/>
    <n v="0"/>
    <n v="0"/>
    <s v="Wyoming"/>
    <d v="2022-12-01T00:00:00"/>
    <d v="2023-12-01T00:00:00"/>
    <x v="4"/>
    <s v="NonSpecific Product (999)"/>
    <s v="Cheyenne Light Fuel &amp; Power Co"/>
    <x v="2"/>
    <x v="1"/>
  </r>
  <r>
    <n v="5"/>
    <n v="999"/>
    <x v="12"/>
    <s v="101000 Plant In Service"/>
    <n v="1"/>
    <n v="0"/>
    <n v="0"/>
    <n v="0"/>
    <n v="0"/>
    <n v="0"/>
    <n v="0"/>
    <n v="0"/>
    <s v="Wyoming"/>
    <d v="2022-12-01T00:00:00"/>
    <d v="2023-12-01T00:00:00"/>
    <x v="5"/>
    <s v="NonSpecific Product (999)"/>
    <s v="Cheyenne Light Fuel &amp; Power Co"/>
    <x v="2"/>
    <x v="1"/>
  </r>
  <r>
    <n v="5"/>
    <n v="999"/>
    <x v="12"/>
    <s v="101000 Plant In Service"/>
    <n v="1"/>
    <n v="0"/>
    <n v="0"/>
    <n v="0"/>
    <n v="0"/>
    <n v="0"/>
    <n v="0"/>
    <n v="0"/>
    <s v="Wyoming"/>
    <d v="2022-12-01T00:00:00"/>
    <d v="2023-12-01T00:00:00"/>
    <x v="6"/>
    <s v="NonSpecific Product (999)"/>
    <s v="Cheyenne Light Fuel &amp; Power Co"/>
    <x v="2"/>
    <x v="1"/>
  </r>
  <r>
    <n v="5"/>
    <n v="999"/>
    <x v="12"/>
    <s v="101000 Plant In Service"/>
    <n v="1"/>
    <n v="0"/>
    <n v="0"/>
    <n v="0"/>
    <n v="0"/>
    <n v="0"/>
    <n v="0"/>
    <n v="0"/>
    <s v="Wyoming"/>
    <d v="2022-12-01T00:00:00"/>
    <d v="2023-12-01T00:00:00"/>
    <x v="7"/>
    <s v="NonSpecific Product (999)"/>
    <s v="Cheyenne Light Fuel &amp; Power Co"/>
    <x v="2"/>
    <x v="1"/>
  </r>
  <r>
    <n v="5"/>
    <n v="999"/>
    <x v="12"/>
    <s v="101000 Plant In Service"/>
    <n v="1"/>
    <n v="0"/>
    <n v="0"/>
    <n v="0"/>
    <n v="0"/>
    <n v="0"/>
    <n v="0"/>
    <n v="0"/>
    <s v="Wyoming"/>
    <d v="2022-12-01T00:00:00"/>
    <d v="2023-12-01T00:00:00"/>
    <x v="8"/>
    <s v="NonSpecific Product (999)"/>
    <s v="Cheyenne Light Fuel &amp; Power Co"/>
    <x v="2"/>
    <x v="1"/>
  </r>
  <r>
    <n v="5"/>
    <n v="999"/>
    <x v="12"/>
    <s v="101000 Plant In Service"/>
    <n v="1"/>
    <n v="0"/>
    <n v="0"/>
    <n v="0"/>
    <n v="0"/>
    <n v="0"/>
    <n v="0"/>
    <n v="0"/>
    <s v="Wyoming"/>
    <d v="2022-12-01T00:00:00"/>
    <d v="2023-12-01T00:00:00"/>
    <x v="9"/>
    <s v="NonSpecific Product (999)"/>
    <s v="Cheyenne Light Fuel &amp; Power Co"/>
    <x v="2"/>
    <x v="1"/>
  </r>
  <r>
    <n v="5"/>
    <n v="999"/>
    <x v="12"/>
    <s v="101000 Plant In Service"/>
    <n v="1"/>
    <n v="0"/>
    <n v="0"/>
    <n v="0"/>
    <n v="0"/>
    <n v="0"/>
    <n v="0"/>
    <n v="0"/>
    <s v="Wyoming"/>
    <d v="2022-12-01T00:00:00"/>
    <d v="2023-12-01T00:00:00"/>
    <x v="10"/>
    <s v="NonSpecific Product (999)"/>
    <s v="Cheyenne Light Fuel &amp; Power Co"/>
    <x v="2"/>
    <x v="1"/>
  </r>
  <r>
    <n v="5"/>
    <n v="999"/>
    <x v="13"/>
    <s v="101000 Plant In Service"/>
    <n v="1"/>
    <n v="102329.67"/>
    <n v="0"/>
    <n v="0"/>
    <n v="0"/>
    <n v="0"/>
    <n v="0"/>
    <n v="102329.67"/>
    <s v="Wyoming"/>
    <d v="2022-12-01T00:00:00"/>
    <d v="2023-12-01T00:00:00"/>
    <x v="11"/>
    <s v="NonSpecific Product (999)"/>
    <s v="Cheyenne Light Fuel &amp; Power Co"/>
    <x v="2"/>
    <x v="5"/>
  </r>
  <r>
    <n v="5"/>
    <n v="999"/>
    <x v="13"/>
    <s v="101000 Plant In Service"/>
    <n v="1"/>
    <n v="102329.67"/>
    <n v="0"/>
    <n v="0"/>
    <n v="0"/>
    <n v="0"/>
    <n v="0"/>
    <n v="102329.67"/>
    <s v="Wyoming"/>
    <d v="2022-12-01T00:00:00"/>
    <d v="2023-12-01T00:00:00"/>
    <x v="12"/>
    <s v="NonSpecific Product (999)"/>
    <s v="Cheyenne Light Fuel &amp; Power Co"/>
    <x v="2"/>
    <x v="5"/>
  </r>
  <r>
    <n v="5"/>
    <n v="999"/>
    <x v="13"/>
    <s v="101000 Plant In Service"/>
    <n v="1"/>
    <n v="102329.67"/>
    <n v="0"/>
    <n v="0"/>
    <n v="0"/>
    <n v="0"/>
    <n v="0"/>
    <n v="102329.67"/>
    <s v="Wyoming"/>
    <d v="2022-12-01T00:00:00"/>
    <d v="2023-12-01T00:00:00"/>
    <x v="0"/>
    <s v="NonSpecific Product (999)"/>
    <s v="Cheyenne Light Fuel &amp; Power Co"/>
    <x v="2"/>
    <x v="5"/>
  </r>
  <r>
    <n v="5"/>
    <n v="999"/>
    <x v="13"/>
    <s v="101000 Plant In Service"/>
    <n v="1"/>
    <n v="102329.67"/>
    <n v="0"/>
    <n v="0"/>
    <n v="0"/>
    <n v="0"/>
    <n v="0"/>
    <n v="102329.67"/>
    <s v="Wyoming"/>
    <d v="2022-12-01T00:00:00"/>
    <d v="2023-12-01T00:00:00"/>
    <x v="1"/>
    <s v="NonSpecific Product (999)"/>
    <s v="Cheyenne Light Fuel &amp; Power Co"/>
    <x v="2"/>
    <x v="5"/>
  </r>
  <r>
    <n v="5"/>
    <n v="999"/>
    <x v="13"/>
    <s v="101000 Plant In Service"/>
    <n v="1"/>
    <n v="102329.67"/>
    <n v="0"/>
    <n v="0"/>
    <n v="0"/>
    <n v="0"/>
    <n v="0"/>
    <n v="102329.67"/>
    <s v="Wyoming"/>
    <d v="2022-12-01T00:00:00"/>
    <d v="2023-12-01T00:00:00"/>
    <x v="2"/>
    <s v="NonSpecific Product (999)"/>
    <s v="Cheyenne Light Fuel &amp; Power Co"/>
    <x v="2"/>
    <x v="5"/>
  </r>
  <r>
    <n v="5"/>
    <n v="999"/>
    <x v="13"/>
    <s v="101000 Plant In Service"/>
    <n v="1"/>
    <n v="102329.67"/>
    <n v="0"/>
    <n v="0"/>
    <n v="0"/>
    <n v="0"/>
    <n v="0"/>
    <n v="102329.67"/>
    <s v="Wyoming"/>
    <d v="2022-12-01T00:00:00"/>
    <d v="2023-12-01T00:00:00"/>
    <x v="3"/>
    <s v="NonSpecific Product (999)"/>
    <s v="Cheyenne Light Fuel &amp; Power Co"/>
    <x v="2"/>
    <x v="5"/>
  </r>
  <r>
    <n v="5"/>
    <n v="999"/>
    <x v="13"/>
    <s v="101000 Plant In Service"/>
    <n v="1"/>
    <n v="102329.67"/>
    <n v="0"/>
    <n v="0"/>
    <n v="0"/>
    <n v="0"/>
    <n v="0"/>
    <n v="102329.67"/>
    <s v="Wyoming"/>
    <d v="2022-12-01T00:00:00"/>
    <d v="2023-12-01T00:00:00"/>
    <x v="4"/>
    <s v="NonSpecific Product (999)"/>
    <s v="Cheyenne Light Fuel &amp; Power Co"/>
    <x v="2"/>
    <x v="5"/>
  </r>
  <r>
    <n v="5"/>
    <n v="999"/>
    <x v="13"/>
    <s v="101000 Plant In Service"/>
    <n v="1"/>
    <n v="102329.67"/>
    <n v="0"/>
    <n v="0"/>
    <n v="0"/>
    <n v="0"/>
    <n v="0"/>
    <n v="102329.67"/>
    <s v="Wyoming"/>
    <d v="2022-12-01T00:00:00"/>
    <d v="2023-12-01T00:00:00"/>
    <x v="5"/>
    <s v="NonSpecific Product (999)"/>
    <s v="Cheyenne Light Fuel &amp; Power Co"/>
    <x v="2"/>
    <x v="5"/>
  </r>
  <r>
    <n v="5"/>
    <n v="999"/>
    <x v="13"/>
    <s v="101000 Plant In Service"/>
    <n v="1"/>
    <n v="102329.67"/>
    <n v="0"/>
    <n v="0"/>
    <n v="0"/>
    <n v="0"/>
    <n v="0"/>
    <n v="102329.67"/>
    <s v="Wyoming"/>
    <d v="2022-12-01T00:00:00"/>
    <d v="2023-12-01T00:00:00"/>
    <x v="6"/>
    <s v="NonSpecific Product (999)"/>
    <s v="Cheyenne Light Fuel &amp; Power Co"/>
    <x v="2"/>
    <x v="5"/>
  </r>
  <r>
    <n v="5"/>
    <n v="999"/>
    <x v="13"/>
    <s v="101000 Plant In Service"/>
    <n v="1"/>
    <n v="102329.67"/>
    <n v="0"/>
    <n v="0"/>
    <n v="0"/>
    <n v="0"/>
    <n v="0"/>
    <n v="102329.67"/>
    <s v="Wyoming"/>
    <d v="2022-12-01T00:00:00"/>
    <d v="2023-12-01T00:00:00"/>
    <x v="7"/>
    <s v="NonSpecific Product (999)"/>
    <s v="Cheyenne Light Fuel &amp; Power Co"/>
    <x v="2"/>
    <x v="5"/>
  </r>
  <r>
    <n v="5"/>
    <n v="999"/>
    <x v="13"/>
    <s v="101000 Plant In Service"/>
    <n v="1"/>
    <n v="102329.67"/>
    <n v="0"/>
    <n v="0"/>
    <n v="0"/>
    <n v="0"/>
    <n v="0"/>
    <n v="102329.67"/>
    <s v="Wyoming"/>
    <d v="2022-12-01T00:00:00"/>
    <d v="2023-12-01T00:00:00"/>
    <x v="8"/>
    <s v="NonSpecific Product (999)"/>
    <s v="Cheyenne Light Fuel &amp; Power Co"/>
    <x v="2"/>
    <x v="5"/>
  </r>
  <r>
    <n v="5"/>
    <n v="999"/>
    <x v="13"/>
    <s v="101000 Plant In Service"/>
    <n v="1"/>
    <n v="102329.67"/>
    <n v="0"/>
    <n v="-22372.57"/>
    <n v="0"/>
    <n v="0"/>
    <n v="0"/>
    <n v="79957.100000000006"/>
    <s v="Wyoming"/>
    <d v="2022-12-01T00:00:00"/>
    <d v="2023-12-01T00:00:00"/>
    <x v="9"/>
    <s v="NonSpecific Product (999)"/>
    <s v="Cheyenne Light Fuel &amp; Power Co"/>
    <x v="2"/>
    <x v="5"/>
  </r>
  <r>
    <n v="5"/>
    <n v="999"/>
    <x v="13"/>
    <s v="101000 Plant In Service"/>
    <n v="1"/>
    <n v="79957.100000000006"/>
    <n v="0"/>
    <n v="0"/>
    <n v="0"/>
    <n v="0"/>
    <n v="0"/>
    <n v="79957.100000000006"/>
    <s v="Wyoming"/>
    <d v="2022-12-01T00:00:00"/>
    <d v="2023-12-01T00:00:00"/>
    <x v="10"/>
    <s v="NonSpecific Product (999)"/>
    <s v="Cheyenne Light Fuel &amp; Power Co"/>
    <x v="2"/>
    <x v="5"/>
  </r>
  <r>
    <n v="5"/>
    <n v="999"/>
    <x v="14"/>
    <s v="101000 Plant In Service"/>
    <n v="1"/>
    <n v="0"/>
    <n v="0"/>
    <n v="0"/>
    <n v="0"/>
    <n v="0"/>
    <n v="0"/>
    <n v="0"/>
    <s v="Wyoming"/>
    <d v="2022-12-01T00:00:00"/>
    <d v="2023-12-01T00:00:00"/>
    <x v="11"/>
    <s v="NonSpecific Product (999)"/>
    <s v="Cheyenne Light Fuel &amp; Power Co"/>
    <x v="2"/>
    <x v="5"/>
  </r>
  <r>
    <n v="5"/>
    <n v="999"/>
    <x v="14"/>
    <s v="101000 Plant In Service"/>
    <n v="1"/>
    <n v="0"/>
    <n v="0"/>
    <n v="0"/>
    <n v="0"/>
    <n v="0"/>
    <n v="0"/>
    <n v="0"/>
    <s v="Wyoming"/>
    <d v="2022-12-01T00:00:00"/>
    <d v="2023-12-01T00:00:00"/>
    <x v="12"/>
    <s v="NonSpecific Product (999)"/>
    <s v="Cheyenne Light Fuel &amp; Power Co"/>
    <x v="2"/>
    <x v="5"/>
  </r>
  <r>
    <n v="5"/>
    <n v="999"/>
    <x v="14"/>
    <s v="101000 Plant In Service"/>
    <n v="1"/>
    <n v="0"/>
    <n v="0"/>
    <n v="0"/>
    <n v="0"/>
    <n v="0"/>
    <n v="0"/>
    <n v="0"/>
    <s v="Wyoming"/>
    <d v="2022-12-01T00:00:00"/>
    <d v="2023-12-01T00:00:00"/>
    <x v="0"/>
    <s v="NonSpecific Product (999)"/>
    <s v="Cheyenne Light Fuel &amp; Power Co"/>
    <x v="2"/>
    <x v="5"/>
  </r>
  <r>
    <n v="5"/>
    <n v="999"/>
    <x v="14"/>
    <s v="101000 Plant In Service"/>
    <n v="1"/>
    <n v="0"/>
    <n v="0"/>
    <n v="0"/>
    <n v="0"/>
    <n v="0"/>
    <n v="0"/>
    <n v="0"/>
    <s v="Wyoming"/>
    <d v="2022-12-01T00:00:00"/>
    <d v="2023-12-01T00:00:00"/>
    <x v="1"/>
    <s v="NonSpecific Product (999)"/>
    <s v="Cheyenne Light Fuel &amp; Power Co"/>
    <x v="2"/>
    <x v="5"/>
  </r>
  <r>
    <n v="5"/>
    <n v="999"/>
    <x v="14"/>
    <s v="101000 Plant In Service"/>
    <n v="1"/>
    <n v="0"/>
    <n v="0"/>
    <n v="0"/>
    <n v="0"/>
    <n v="0"/>
    <n v="0"/>
    <n v="0"/>
    <s v="Wyoming"/>
    <d v="2022-12-01T00:00:00"/>
    <d v="2023-12-01T00:00:00"/>
    <x v="2"/>
    <s v="NonSpecific Product (999)"/>
    <s v="Cheyenne Light Fuel &amp; Power Co"/>
    <x v="2"/>
    <x v="5"/>
  </r>
  <r>
    <n v="5"/>
    <n v="999"/>
    <x v="14"/>
    <s v="101000 Plant In Service"/>
    <n v="1"/>
    <n v="0"/>
    <n v="0"/>
    <n v="0"/>
    <n v="0"/>
    <n v="0"/>
    <n v="0"/>
    <n v="0"/>
    <s v="Wyoming"/>
    <d v="2022-12-01T00:00:00"/>
    <d v="2023-12-01T00:00:00"/>
    <x v="3"/>
    <s v="NonSpecific Product (999)"/>
    <s v="Cheyenne Light Fuel &amp; Power Co"/>
    <x v="2"/>
    <x v="5"/>
  </r>
  <r>
    <n v="5"/>
    <n v="999"/>
    <x v="14"/>
    <s v="101000 Plant In Service"/>
    <n v="1"/>
    <n v="0"/>
    <n v="0"/>
    <n v="0"/>
    <n v="0"/>
    <n v="0"/>
    <n v="0"/>
    <n v="0"/>
    <s v="Wyoming"/>
    <d v="2022-12-01T00:00:00"/>
    <d v="2023-12-01T00:00:00"/>
    <x v="4"/>
    <s v="NonSpecific Product (999)"/>
    <s v="Cheyenne Light Fuel &amp; Power Co"/>
    <x v="2"/>
    <x v="5"/>
  </r>
  <r>
    <n v="5"/>
    <n v="999"/>
    <x v="14"/>
    <s v="101000 Plant In Service"/>
    <n v="1"/>
    <n v="0"/>
    <n v="0"/>
    <n v="0"/>
    <n v="0"/>
    <n v="0"/>
    <n v="0"/>
    <n v="0"/>
    <s v="Wyoming"/>
    <d v="2022-12-01T00:00:00"/>
    <d v="2023-12-01T00:00:00"/>
    <x v="5"/>
    <s v="NonSpecific Product (999)"/>
    <s v="Cheyenne Light Fuel &amp; Power Co"/>
    <x v="2"/>
    <x v="5"/>
  </r>
  <r>
    <n v="5"/>
    <n v="999"/>
    <x v="14"/>
    <s v="101000 Plant In Service"/>
    <n v="1"/>
    <n v="0"/>
    <n v="0"/>
    <n v="0"/>
    <n v="0"/>
    <n v="0"/>
    <n v="0"/>
    <n v="0"/>
    <s v="Wyoming"/>
    <d v="2022-12-01T00:00:00"/>
    <d v="2023-12-01T00:00:00"/>
    <x v="6"/>
    <s v="NonSpecific Product (999)"/>
    <s v="Cheyenne Light Fuel &amp; Power Co"/>
    <x v="2"/>
    <x v="5"/>
  </r>
  <r>
    <n v="5"/>
    <n v="999"/>
    <x v="14"/>
    <s v="101000 Plant In Service"/>
    <n v="1"/>
    <n v="0"/>
    <n v="0"/>
    <n v="0"/>
    <n v="0"/>
    <n v="0"/>
    <n v="0"/>
    <n v="0"/>
    <s v="Wyoming"/>
    <d v="2022-12-01T00:00:00"/>
    <d v="2023-12-01T00:00:00"/>
    <x v="7"/>
    <s v="NonSpecific Product (999)"/>
    <s v="Cheyenne Light Fuel &amp; Power Co"/>
    <x v="2"/>
    <x v="5"/>
  </r>
  <r>
    <n v="5"/>
    <n v="999"/>
    <x v="14"/>
    <s v="101000 Plant In Service"/>
    <n v="1"/>
    <n v="0"/>
    <n v="0"/>
    <n v="0"/>
    <n v="0"/>
    <n v="0"/>
    <n v="0"/>
    <n v="0"/>
    <s v="Wyoming"/>
    <d v="2022-12-01T00:00:00"/>
    <d v="2023-12-01T00:00:00"/>
    <x v="8"/>
    <s v="NonSpecific Product (999)"/>
    <s v="Cheyenne Light Fuel &amp; Power Co"/>
    <x v="2"/>
    <x v="5"/>
  </r>
  <r>
    <n v="5"/>
    <n v="999"/>
    <x v="14"/>
    <s v="101000 Plant In Service"/>
    <n v="1"/>
    <n v="0"/>
    <n v="0"/>
    <n v="0"/>
    <n v="0"/>
    <n v="0"/>
    <n v="0"/>
    <n v="0"/>
    <s v="Wyoming"/>
    <d v="2022-12-01T00:00:00"/>
    <d v="2023-12-01T00:00:00"/>
    <x v="9"/>
    <s v="NonSpecific Product (999)"/>
    <s v="Cheyenne Light Fuel &amp; Power Co"/>
    <x v="2"/>
    <x v="5"/>
  </r>
  <r>
    <n v="5"/>
    <n v="999"/>
    <x v="14"/>
    <s v="101000 Plant In Service"/>
    <n v="1"/>
    <n v="0"/>
    <n v="0"/>
    <n v="0"/>
    <n v="0"/>
    <n v="0"/>
    <n v="0"/>
    <n v="0"/>
    <s v="Wyoming"/>
    <d v="2022-12-01T00:00:00"/>
    <d v="2023-12-01T00:00:00"/>
    <x v="10"/>
    <s v="NonSpecific Product (999)"/>
    <s v="Cheyenne Light Fuel &amp; Power Co"/>
    <x v="2"/>
    <x v="5"/>
  </r>
  <r>
    <n v="5"/>
    <n v="999"/>
    <x v="15"/>
    <s v="101000 Plant In Service"/>
    <n v="1"/>
    <n v="0"/>
    <n v="0"/>
    <n v="0"/>
    <n v="0"/>
    <n v="0"/>
    <n v="0"/>
    <n v="0"/>
    <s v="Wyoming"/>
    <d v="2022-12-01T00:00:00"/>
    <d v="2023-12-01T00:00:00"/>
    <x v="11"/>
    <s v="NonSpecific Product (999)"/>
    <s v="Cheyenne Light Fuel &amp; Power Co"/>
    <x v="2"/>
    <x v="5"/>
  </r>
  <r>
    <n v="5"/>
    <n v="999"/>
    <x v="15"/>
    <s v="101000 Plant In Service"/>
    <n v="1"/>
    <n v="0"/>
    <n v="0"/>
    <n v="0"/>
    <n v="0"/>
    <n v="0"/>
    <n v="0"/>
    <n v="0"/>
    <s v="Wyoming"/>
    <d v="2022-12-01T00:00:00"/>
    <d v="2023-12-01T00:00:00"/>
    <x v="12"/>
    <s v="NonSpecific Product (999)"/>
    <s v="Cheyenne Light Fuel &amp; Power Co"/>
    <x v="2"/>
    <x v="5"/>
  </r>
  <r>
    <n v="5"/>
    <n v="999"/>
    <x v="15"/>
    <s v="101000 Plant In Service"/>
    <n v="1"/>
    <n v="0"/>
    <n v="0"/>
    <n v="0"/>
    <n v="0"/>
    <n v="0"/>
    <n v="0"/>
    <n v="0"/>
    <s v="Wyoming"/>
    <d v="2022-12-01T00:00:00"/>
    <d v="2023-12-01T00:00:00"/>
    <x v="0"/>
    <s v="NonSpecific Product (999)"/>
    <s v="Cheyenne Light Fuel &amp; Power Co"/>
    <x v="2"/>
    <x v="5"/>
  </r>
  <r>
    <n v="5"/>
    <n v="999"/>
    <x v="15"/>
    <s v="101000 Plant In Service"/>
    <n v="1"/>
    <n v="0"/>
    <n v="0"/>
    <n v="0"/>
    <n v="0"/>
    <n v="0"/>
    <n v="0"/>
    <n v="0"/>
    <s v="Wyoming"/>
    <d v="2022-12-01T00:00:00"/>
    <d v="2023-12-01T00:00:00"/>
    <x v="1"/>
    <s v="NonSpecific Product (999)"/>
    <s v="Cheyenne Light Fuel &amp; Power Co"/>
    <x v="2"/>
    <x v="5"/>
  </r>
  <r>
    <n v="5"/>
    <n v="999"/>
    <x v="15"/>
    <s v="101000 Plant In Service"/>
    <n v="1"/>
    <n v="0"/>
    <n v="0"/>
    <n v="0"/>
    <n v="0"/>
    <n v="0"/>
    <n v="0"/>
    <n v="0"/>
    <s v="Wyoming"/>
    <d v="2022-12-01T00:00:00"/>
    <d v="2023-12-01T00:00:00"/>
    <x v="2"/>
    <s v="NonSpecific Product (999)"/>
    <s v="Cheyenne Light Fuel &amp; Power Co"/>
    <x v="2"/>
    <x v="5"/>
  </r>
  <r>
    <n v="5"/>
    <n v="999"/>
    <x v="15"/>
    <s v="101000 Plant In Service"/>
    <n v="1"/>
    <n v="0"/>
    <n v="0"/>
    <n v="0"/>
    <n v="0"/>
    <n v="0"/>
    <n v="0"/>
    <n v="0"/>
    <s v="Wyoming"/>
    <d v="2022-12-01T00:00:00"/>
    <d v="2023-12-01T00:00:00"/>
    <x v="3"/>
    <s v="NonSpecific Product (999)"/>
    <s v="Cheyenne Light Fuel &amp; Power Co"/>
    <x v="2"/>
    <x v="5"/>
  </r>
  <r>
    <n v="5"/>
    <n v="999"/>
    <x v="15"/>
    <s v="101000 Plant In Service"/>
    <n v="1"/>
    <n v="0"/>
    <n v="0"/>
    <n v="0"/>
    <n v="0"/>
    <n v="0"/>
    <n v="0"/>
    <n v="0"/>
    <s v="Wyoming"/>
    <d v="2022-12-01T00:00:00"/>
    <d v="2023-12-01T00:00:00"/>
    <x v="4"/>
    <s v="NonSpecific Product (999)"/>
    <s v="Cheyenne Light Fuel &amp; Power Co"/>
    <x v="2"/>
    <x v="5"/>
  </r>
  <r>
    <n v="5"/>
    <n v="999"/>
    <x v="15"/>
    <s v="101000 Plant In Service"/>
    <n v="1"/>
    <n v="0"/>
    <n v="0"/>
    <n v="0"/>
    <n v="0"/>
    <n v="0"/>
    <n v="0"/>
    <n v="0"/>
    <s v="Wyoming"/>
    <d v="2022-12-01T00:00:00"/>
    <d v="2023-12-01T00:00:00"/>
    <x v="5"/>
    <s v="NonSpecific Product (999)"/>
    <s v="Cheyenne Light Fuel &amp; Power Co"/>
    <x v="2"/>
    <x v="5"/>
  </r>
  <r>
    <n v="5"/>
    <n v="999"/>
    <x v="15"/>
    <s v="101000 Plant In Service"/>
    <n v="1"/>
    <n v="0"/>
    <n v="0"/>
    <n v="0"/>
    <n v="0"/>
    <n v="0"/>
    <n v="0"/>
    <n v="0"/>
    <s v="Wyoming"/>
    <d v="2022-12-01T00:00:00"/>
    <d v="2023-12-01T00:00:00"/>
    <x v="6"/>
    <s v="NonSpecific Product (999)"/>
    <s v="Cheyenne Light Fuel &amp; Power Co"/>
    <x v="2"/>
    <x v="5"/>
  </r>
  <r>
    <n v="5"/>
    <n v="999"/>
    <x v="15"/>
    <s v="101000 Plant In Service"/>
    <n v="1"/>
    <n v="0"/>
    <n v="0"/>
    <n v="0"/>
    <n v="0"/>
    <n v="0"/>
    <n v="0"/>
    <n v="0"/>
    <s v="Wyoming"/>
    <d v="2022-12-01T00:00:00"/>
    <d v="2023-12-01T00:00:00"/>
    <x v="7"/>
    <s v="NonSpecific Product (999)"/>
    <s v="Cheyenne Light Fuel &amp; Power Co"/>
    <x v="2"/>
    <x v="5"/>
  </r>
  <r>
    <n v="5"/>
    <n v="999"/>
    <x v="15"/>
    <s v="101000 Plant In Service"/>
    <n v="1"/>
    <n v="0"/>
    <n v="0"/>
    <n v="0"/>
    <n v="0"/>
    <n v="0"/>
    <n v="0"/>
    <n v="0"/>
    <s v="Wyoming"/>
    <d v="2022-12-01T00:00:00"/>
    <d v="2023-12-01T00:00:00"/>
    <x v="8"/>
    <s v="NonSpecific Product (999)"/>
    <s v="Cheyenne Light Fuel &amp; Power Co"/>
    <x v="2"/>
    <x v="5"/>
  </r>
  <r>
    <n v="5"/>
    <n v="999"/>
    <x v="15"/>
    <s v="101000 Plant In Service"/>
    <n v="1"/>
    <n v="0"/>
    <n v="0"/>
    <n v="0"/>
    <n v="0"/>
    <n v="0"/>
    <n v="0"/>
    <n v="0"/>
    <s v="Wyoming"/>
    <d v="2022-12-01T00:00:00"/>
    <d v="2023-12-01T00:00:00"/>
    <x v="9"/>
    <s v="NonSpecific Product (999)"/>
    <s v="Cheyenne Light Fuel &amp; Power Co"/>
    <x v="2"/>
    <x v="5"/>
  </r>
  <r>
    <n v="5"/>
    <n v="999"/>
    <x v="15"/>
    <s v="101000 Plant In Service"/>
    <n v="1"/>
    <n v="0"/>
    <n v="0"/>
    <n v="0"/>
    <n v="0"/>
    <n v="0"/>
    <n v="0"/>
    <n v="0"/>
    <s v="Wyoming"/>
    <d v="2022-12-01T00:00:00"/>
    <d v="2023-12-01T00:00:00"/>
    <x v="10"/>
    <s v="NonSpecific Product (999)"/>
    <s v="Cheyenne Light Fuel &amp; Power Co"/>
    <x v="2"/>
    <x v="5"/>
  </r>
  <r>
    <n v="5"/>
    <n v="999"/>
    <x v="16"/>
    <s v="101000 Plant In Service"/>
    <n v="1"/>
    <n v="130102.44"/>
    <n v="0"/>
    <n v="0"/>
    <n v="0"/>
    <n v="0"/>
    <n v="0"/>
    <n v="130102.44"/>
    <s v="Wyoming"/>
    <d v="2022-12-01T00:00:00"/>
    <d v="2023-12-01T00:00:00"/>
    <x v="11"/>
    <s v="NonSpecific Product (999)"/>
    <s v="Cheyenne Light Fuel &amp; Power Co"/>
    <x v="2"/>
    <x v="6"/>
  </r>
  <r>
    <n v="5"/>
    <n v="999"/>
    <x v="16"/>
    <s v="101000 Plant In Service"/>
    <n v="1"/>
    <n v="130102.44"/>
    <n v="0"/>
    <n v="0"/>
    <n v="0"/>
    <n v="0"/>
    <n v="0"/>
    <n v="130102.44"/>
    <s v="Wyoming"/>
    <d v="2022-12-01T00:00:00"/>
    <d v="2023-12-01T00:00:00"/>
    <x v="12"/>
    <s v="NonSpecific Product (999)"/>
    <s v="Cheyenne Light Fuel &amp; Power Co"/>
    <x v="2"/>
    <x v="6"/>
  </r>
  <r>
    <n v="5"/>
    <n v="999"/>
    <x v="16"/>
    <s v="101000 Plant In Service"/>
    <n v="1"/>
    <n v="130102.44"/>
    <n v="0"/>
    <n v="0"/>
    <n v="0"/>
    <n v="0"/>
    <n v="0"/>
    <n v="130102.44"/>
    <s v="Wyoming"/>
    <d v="2022-12-01T00:00:00"/>
    <d v="2023-12-01T00:00:00"/>
    <x v="0"/>
    <s v="NonSpecific Product (999)"/>
    <s v="Cheyenne Light Fuel &amp; Power Co"/>
    <x v="2"/>
    <x v="6"/>
  </r>
  <r>
    <n v="5"/>
    <n v="999"/>
    <x v="16"/>
    <s v="101000 Plant In Service"/>
    <n v="1"/>
    <n v="130102.44"/>
    <n v="0"/>
    <n v="0"/>
    <n v="0"/>
    <n v="0"/>
    <n v="0"/>
    <n v="130102.44"/>
    <s v="Wyoming"/>
    <d v="2022-12-01T00:00:00"/>
    <d v="2023-12-01T00:00:00"/>
    <x v="1"/>
    <s v="NonSpecific Product (999)"/>
    <s v="Cheyenne Light Fuel &amp; Power Co"/>
    <x v="2"/>
    <x v="6"/>
  </r>
  <r>
    <n v="5"/>
    <n v="999"/>
    <x v="16"/>
    <s v="101000 Plant In Service"/>
    <n v="1"/>
    <n v="130102.44"/>
    <n v="0"/>
    <n v="0"/>
    <n v="0"/>
    <n v="0"/>
    <n v="0"/>
    <n v="130102.44"/>
    <s v="Wyoming"/>
    <d v="2022-12-01T00:00:00"/>
    <d v="2023-12-01T00:00:00"/>
    <x v="2"/>
    <s v="NonSpecific Product (999)"/>
    <s v="Cheyenne Light Fuel &amp; Power Co"/>
    <x v="2"/>
    <x v="6"/>
  </r>
  <r>
    <n v="5"/>
    <n v="999"/>
    <x v="16"/>
    <s v="101000 Plant In Service"/>
    <n v="1"/>
    <n v="130102.44"/>
    <n v="0"/>
    <n v="0"/>
    <n v="0"/>
    <n v="0"/>
    <n v="0"/>
    <n v="130102.44"/>
    <s v="Wyoming"/>
    <d v="2022-12-01T00:00:00"/>
    <d v="2023-12-01T00:00:00"/>
    <x v="3"/>
    <s v="NonSpecific Product (999)"/>
    <s v="Cheyenne Light Fuel &amp; Power Co"/>
    <x v="2"/>
    <x v="6"/>
  </r>
  <r>
    <n v="5"/>
    <n v="999"/>
    <x v="16"/>
    <s v="101000 Plant In Service"/>
    <n v="1"/>
    <n v="130102.44"/>
    <n v="0"/>
    <n v="0"/>
    <n v="0"/>
    <n v="0"/>
    <n v="0"/>
    <n v="130102.44"/>
    <s v="Wyoming"/>
    <d v="2022-12-01T00:00:00"/>
    <d v="2023-12-01T00:00:00"/>
    <x v="4"/>
    <s v="NonSpecific Product (999)"/>
    <s v="Cheyenne Light Fuel &amp; Power Co"/>
    <x v="2"/>
    <x v="6"/>
  </r>
  <r>
    <n v="5"/>
    <n v="999"/>
    <x v="16"/>
    <s v="101000 Plant In Service"/>
    <n v="1"/>
    <n v="130102.44"/>
    <n v="0"/>
    <n v="0"/>
    <n v="0"/>
    <n v="0"/>
    <n v="0"/>
    <n v="130102.44"/>
    <s v="Wyoming"/>
    <d v="2022-12-01T00:00:00"/>
    <d v="2023-12-01T00:00:00"/>
    <x v="5"/>
    <s v="NonSpecific Product (999)"/>
    <s v="Cheyenne Light Fuel &amp; Power Co"/>
    <x v="2"/>
    <x v="6"/>
  </r>
  <r>
    <n v="5"/>
    <n v="999"/>
    <x v="16"/>
    <s v="101000 Plant In Service"/>
    <n v="1"/>
    <n v="130102.44"/>
    <n v="0"/>
    <n v="0"/>
    <n v="0"/>
    <n v="0"/>
    <n v="0"/>
    <n v="130102.44"/>
    <s v="Wyoming"/>
    <d v="2022-12-01T00:00:00"/>
    <d v="2023-12-01T00:00:00"/>
    <x v="6"/>
    <s v="NonSpecific Product (999)"/>
    <s v="Cheyenne Light Fuel &amp; Power Co"/>
    <x v="2"/>
    <x v="6"/>
  </r>
  <r>
    <n v="5"/>
    <n v="999"/>
    <x v="16"/>
    <s v="101000 Plant In Service"/>
    <n v="1"/>
    <n v="130102.44"/>
    <n v="0"/>
    <n v="0"/>
    <n v="0"/>
    <n v="0"/>
    <n v="0"/>
    <n v="130102.44"/>
    <s v="Wyoming"/>
    <d v="2022-12-01T00:00:00"/>
    <d v="2023-12-01T00:00:00"/>
    <x v="7"/>
    <s v="NonSpecific Product (999)"/>
    <s v="Cheyenne Light Fuel &amp; Power Co"/>
    <x v="2"/>
    <x v="6"/>
  </r>
  <r>
    <n v="5"/>
    <n v="999"/>
    <x v="16"/>
    <s v="101000 Plant In Service"/>
    <n v="1"/>
    <n v="130102.44"/>
    <n v="0"/>
    <n v="0"/>
    <n v="0"/>
    <n v="0"/>
    <n v="0"/>
    <n v="130102.44"/>
    <s v="Wyoming"/>
    <d v="2022-12-01T00:00:00"/>
    <d v="2023-12-01T00:00:00"/>
    <x v="8"/>
    <s v="NonSpecific Product (999)"/>
    <s v="Cheyenne Light Fuel &amp; Power Co"/>
    <x v="2"/>
    <x v="6"/>
  </r>
  <r>
    <n v="5"/>
    <n v="999"/>
    <x v="16"/>
    <s v="101000 Plant In Service"/>
    <n v="1"/>
    <n v="130102.44"/>
    <n v="0"/>
    <n v="0"/>
    <n v="0"/>
    <n v="0"/>
    <n v="0"/>
    <n v="130102.44"/>
    <s v="Wyoming"/>
    <d v="2022-12-01T00:00:00"/>
    <d v="2023-12-01T00:00:00"/>
    <x v="9"/>
    <s v="NonSpecific Product (999)"/>
    <s v="Cheyenne Light Fuel &amp; Power Co"/>
    <x v="2"/>
    <x v="6"/>
  </r>
  <r>
    <n v="5"/>
    <n v="999"/>
    <x v="16"/>
    <s v="101000 Plant In Service"/>
    <n v="1"/>
    <n v="130102.44"/>
    <n v="0"/>
    <n v="0"/>
    <n v="0"/>
    <n v="0"/>
    <n v="0"/>
    <n v="130102.44"/>
    <s v="Wyoming"/>
    <d v="2022-12-01T00:00:00"/>
    <d v="2023-12-01T00:00:00"/>
    <x v="10"/>
    <s v="NonSpecific Product (999)"/>
    <s v="Cheyenne Light Fuel &amp; Power Co"/>
    <x v="2"/>
    <x v="6"/>
  </r>
  <r>
    <n v="5"/>
    <n v="999"/>
    <x v="17"/>
    <s v="101000 Plant In Service"/>
    <n v="1"/>
    <n v="292174.28999999998"/>
    <n v="0"/>
    <n v="0"/>
    <n v="0"/>
    <n v="0"/>
    <n v="0"/>
    <n v="292174.28999999998"/>
    <s v="Wyoming"/>
    <d v="2022-12-01T00:00:00"/>
    <d v="2023-12-01T00:00:00"/>
    <x v="11"/>
    <s v="NonSpecific Product (999)"/>
    <s v="Cheyenne Light Fuel &amp; Power Co"/>
    <x v="2"/>
    <x v="7"/>
  </r>
  <r>
    <n v="5"/>
    <n v="999"/>
    <x v="17"/>
    <s v="101000 Plant In Service"/>
    <n v="1"/>
    <n v="292174.28999999998"/>
    <n v="0"/>
    <n v="-9012.1"/>
    <n v="0"/>
    <n v="0"/>
    <n v="0"/>
    <n v="283162.19"/>
    <s v="Wyoming"/>
    <d v="2022-12-01T00:00:00"/>
    <d v="2023-12-01T00:00:00"/>
    <x v="12"/>
    <s v="NonSpecific Product (999)"/>
    <s v="Cheyenne Light Fuel &amp; Power Co"/>
    <x v="2"/>
    <x v="7"/>
  </r>
  <r>
    <n v="5"/>
    <n v="999"/>
    <x v="17"/>
    <s v="101000 Plant In Service"/>
    <n v="1"/>
    <n v="283162.19"/>
    <n v="1353.58"/>
    <n v="0"/>
    <n v="0"/>
    <n v="0"/>
    <n v="0"/>
    <n v="284515.77"/>
    <s v="Wyoming"/>
    <d v="2022-12-01T00:00:00"/>
    <d v="2023-12-01T00:00:00"/>
    <x v="0"/>
    <s v="NonSpecific Product (999)"/>
    <s v="Cheyenne Light Fuel &amp; Power Co"/>
    <x v="2"/>
    <x v="7"/>
  </r>
  <r>
    <n v="5"/>
    <n v="999"/>
    <x v="17"/>
    <s v="101000 Plant In Service"/>
    <n v="1"/>
    <n v="284515.77"/>
    <n v="0"/>
    <n v="0"/>
    <n v="0"/>
    <n v="0"/>
    <n v="0"/>
    <n v="284515.77"/>
    <s v="Wyoming"/>
    <d v="2022-12-01T00:00:00"/>
    <d v="2023-12-01T00:00:00"/>
    <x v="1"/>
    <s v="NonSpecific Product (999)"/>
    <s v="Cheyenne Light Fuel &amp; Power Co"/>
    <x v="2"/>
    <x v="7"/>
  </r>
  <r>
    <n v="5"/>
    <n v="999"/>
    <x v="17"/>
    <s v="101000 Plant In Service"/>
    <n v="1"/>
    <n v="284515.77"/>
    <n v="0"/>
    <n v="0"/>
    <n v="0"/>
    <n v="0"/>
    <n v="0"/>
    <n v="284515.77"/>
    <s v="Wyoming"/>
    <d v="2022-12-01T00:00:00"/>
    <d v="2023-12-01T00:00:00"/>
    <x v="2"/>
    <s v="NonSpecific Product (999)"/>
    <s v="Cheyenne Light Fuel &amp; Power Co"/>
    <x v="2"/>
    <x v="7"/>
  </r>
  <r>
    <n v="5"/>
    <n v="999"/>
    <x v="17"/>
    <s v="101000 Plant In Service"/>
    <n v="1"/>
    <n v="284515.77"/>
    <n v="0"/>
    <n v="0"/>
    <n v="0"/>
    <n v="0"/>
    <n v="0"/>
    <n v="284515.77"/>
    <s v="Wyoming"/>
    <d v="2022-12-01T00:00:00"/>
    <d v="2023-12-01T00:00:00"/>
    <x v="3"/>
    <s v="NonSpecific Product (999)"/>
    <s v="Cheyenne Light Fuel &amp; Power Co"/>
    <x v="2"/>
    <x v="7"/>
  </r>
  <r>
    <n v="5"/>
    <n v="999"/>
    <x v="17"/>
    <s v="101000 Plant In Service"/>
    <n v="1"/>
    <n v="284515.77"/>
    <n v="0"/>
    <n v="0"/>
    <n v="0"/>
    <n v="0"/>
    <n v="0"/>
    <n v="284515.77"/>
    <s v="Wyoming"/>
    <d v="2022-12-01T00:00:00"/>
    <d v="2023-12-01T00:00:00"/>
    <x v="4"/>
    <s v="NonSpecific Product (999)"/>
    <s v="Cheyenne Light Fuel &amp; Power Co"/>
    <x v="2"/>
    <x v="7"/>
  </r>
  <r>
    <n v="5"/>
    <n v="999"/>
    <x v="17"/>
    <s v="101000 Plant In Service"/>
    <n v="1"/>
    <n v="284515.77"/>
    <n v="0"/>
    <n v="0"/>
    <n v="0"/>
    <n v="0"/>
    <n v="0"/>
    <n v="284515.77"/>
    <s v="Wyoming"/>
    <d v="2022-12-01T00:00:00"/>
    <d v="2023-12-01T00:00:00"/>
    <x v="5"/>
    <s v="NonSpecific Product (999)"/>
    <s v="Cheyenne Light Fuel &amp; Power Co"/>
    <x v="2"/>
    <x v="7"/>
  </r>
  <r>
    <n v="5"/>
    <n v="999"/>
    <x v="17"/>
    <s v="101000 Plant In Service"/>
    <n v="1"/>
    <n v="284515.77"/>
    <n v="0"/>
    <n v="0"/>
    <n v="0"/>
    <n v="0"/>
    <n v="0"/>
    <n v="284515.77"/>
    <s v="Wyoming"/>
    <d v="2022-12-01T00:00:00"/>
    <d v="2023-12-01T00:00:00"/>
    <x v="6"/>
    <s v="NonSpecific Product (999)"/>
    <s v="Cheyenne Light Fuel &amp; Power Co"/>
    <x v="2"/>
    <x v="7"/>
  </r>
  <r>
    <n v="5"/>
    <n v="999"/>
    <x v="17"/>
    <s v="101000 Plant In Service"/>
    <n v="1"/>
    <n v="284515.77"/>
    <n v="0"/>
    <n v="0"/>
    <n v="0"/>
    <n v="0"/>
    <n v="0"/>
    <n v="284515.77"/>
    <s v="Wyoming"/>
    <d v="2022-12-01T00:00:00"/>
    <d v="2023-12-01T00:00:00"/>
    <x v="7"/>
    <s v="NonSpecific Product (999)"/>
    <s v="Cheyenne Light Fuel &amp; Power Co"/>
    <x v="2"/>
    <x v="7"/>
  </r>
  <r>
    <n v="5"/>
    <n v="999"/>
    <x v="17"/>
    <s v="101000 Plant In Service"/>
    <n v="1"/>
    <n v="284515.77"/>
    <n v="0"/>
    <n v="0"/>
    <n v="0"/>
    <n v="0"/>
    <n v="0"/>
    <n v="284515.77"/>
    <s v="Wyoming"/>
    <d v="2022-12-01T00:00:00"/>
    <d v="2023-12-01T00:00:00"/>
    <x v="8"/>
    <s v="NonSpecific Product (999)"/>
    <s v="Cheyenne Light Fuel &amp; Power Co"/>
    <x v="2"/>
    <x v="7"/>
  </r>
  <r>
    <n v="5"/>
    <n v="999"/>
    <x v="17"/>
    <s v="101000 Plant In Service"/>
    <n v="1"/>
    <n v="284515.77"/>
    <n v="0"/>
    <n v="0"/>
    <n v="0"/>
    <n v="0"/>
    <n v="0"/>
    <n v="284515.77"/>
    <s v="Wyoming"/>
    <d v="2022-12-01T00:00:00"/>
    <d v="2023-12-01T00:00:00"/>
    <x v="9"/>
    <s v="NonSpecific Product (999)"/>
    <s v="Cheyenne Light Fuel &amp; Power Co"/>
    <x v="2"/>
    <x v="7"/>
  </r>
  <r>
    <n v="5"/>
    <n v="999"/>
    <x v="17"/>
    <s v="101000 Plant In Service"/>
    <n v="1"/>
    <n v="284515.77"/>
    <n v="0"/>
    <n v="0"/>
    <n v="0"/>
    <n v="0"/>
    <n v="0"/>
    <n v="284515.77"/>
    <s v="Wyoming"/>
    <d v="2022-12-01T00:00:00"/>
    <d v="2023-12-01T00:00:00"/>
    <x v="10"/>
    <s v="NonSpecific Product (999)"/>
    <s v="Cheyenne Light Fuel &amp; Power Co"/>
    <x v="2"/>
    <x v="7"/>
  </r>
  <r>
    <n v="5"/>
    <n v="999"/>
    <x v="18"/>
    <s v="101000 Plant In Service"/>
    <n v="1"/>
    <n v="831.35"/>
    <n v="0"/>
    <n v="0"/>
    <n v="0"/>
    <n v="0"/>
    <n v="0"/>
    <n v="831.35"/>
    <s v="Wyoming"/>
    <d v="2022-12-01T00:00:00"/>
    <d v="2023-12-01T00:00:00"/>
    <x v="11"/>
    <s v="NonSpecific Product (999)"/>
    <s v="Cheyenne Light Fuel &amp; Power Co"/>
    <x v="2"/>
    <x v="8"/>
  </r>
  <r>
    <n v="5"/>
    <n v="999"/>
    <x v="18"/>
    <s v="101000 Plant In Service"/>
    <n v="1"/>
    <n v="831.35"/>
    <n v="0"/>
    <n v="0"/>
    <n v="0"/>
    <n v="0"/>
    <n v="0"/>
    <n v="831.35"/>
    <s v="Wyoming"/>
    <d v="2022-12-01T00:00:00"/>
    <d v="2023-12-01T00:00:00"/>
    <x v="12"/>
    <s v="NonSpecific Product (999)"/>
    <s v="Cheyenne Light Fuel &amp; Power Co"/>
    <x v="2"/>
    <x v="8"/>
  </r>
  <r>
    <n v="5"/>
    <n v="999"/>
    <x v="18"/>
    <s v="101000 Plant In Service"/>
    <n v="1"/>
    <n v="831.35"/>
    <n v="0"/>
    <n v="0"/>
    <n v="0"/>
    <n v="0"/>
    <n v="0"/>
    <n v="831.35"/>
    <s v="Wyoming"/>
    <d v="2022-12-01T00:00:00"/>
    <d v="2023-12-01T00:00:00"/>
    <x v="0"/>
    <s v="NonSpecific Product (999)"/>
    <s v="Cheyenne Light Fuel &amp; Power Co"/>
    <x v="2"/>
    <x v="8"/>
  </r>
  <r>
    <n v="5"/>
    <n v="999"/>
    <x v="18"/>
    <s v="101000 Plant In Service"/>
    <n v="1"/>
    <n v="831.35"/>
    <n v="0"/>
    <n v="0"/>
    <n v="0"/>
    <n v="0"/>
    <n v="0"/>
    <n v="831.35"/>
    <s v="Wyoming"/>
    <d v="2022-12-01T00:00:00"/>
    <d v="2023-12-01T00:00:00"/>
    <x v="1"/>
    <s v="NonSpecific Product (999)"/>
    <s v="Cheyenne Light Fuel &amp; Power Co"/>
    <x v="2"/>
    <x v="8"/>
  </r>
  <r>
    <n v="5"/>
    <n v="999"/>
    <x v="18"/>
    <s v="101000 Plant In Service"/>
    <n v="1"/>
    <n v="831.35"/>
    <n v="0"/>
    <n v="0"/>
    <n v="0"/>
    <n v="0"/>
    <n v="0"/>
    <n v="831.35"/>
    <s v="Wyoming"/>
    <d v="2022-12-01T00:00:00"/>
    <d v="2023-12-01T00:00:00"/>
    <x v="2"/>
    <s v="NonSpecific Product (999)"/>
    <s v="Cheyenne Light Fuel &amp; Power Co"/>
    <x v="2"/>
    <x v="8"/>
  </r>
  <r>
    <n v="5"/>
    <n v="999"/>
    <x v="18"/>
    <s v="101000 Plant In Service"/>
    <n v="1"/>
    <n v="831.35"/>
    <n v="0"/>
    <n v="0"/>
    <n v="0"/>
    <n v="0"/>
    <n v="0"/>
    <n v="831.35"/>
    <s v="Wyoming"/>
    <d v="2022-12-01T00:00:00"/>
    <d v="2023-12-01T00:00:00"/>
    <x v="3"/>
    <s v="NonSpecific Product (999)"/>
    <s v="Cheyenne Light Fuel &amp; Power Co"/>
    <x v="2"/>
    <x v="8"/>
  </r>
  <r>
    <n v="5"/>
    <n v="999"/>
    <x v="18"/>
    <s v="101000 Plant In Service"/>
    <n v="1"/>
    <n v="831.35"/>
    <n v="0"/>
    <n v="0"/>
    <n v="0"/>
    <n v="0"/>
    <n v="0"/>
    <n v="831.35"/>
    <s v="Wyoming"/>
    <d v="2022-12-01T00:00:00"/>
    <d v="2023-12-01T00:00:00"/>
    <x v="4"/>
    <s v="NonSpecific Product (999)"/>
    <s v="Cheyenne Light Fuel &amp; Power Co"/>
    <x v="2"/>
    <x v="8"/>
  </r>
  <r>
    <n v="5"/>
    <n v="999"/>
    <x v="18"/>
    <s v="101000 Plant In Service"/>
    <n v="1"/>
    <n v="831.35"/>
    <n v="0"/>
    <n v="0"/>
    <n v="0"/>
    <n v="0"/>
    <n v="0"/>
    <n v="831.35"/>
    <s v="Wyoming"/>
    <d v="2022-12-01T00:00:00"/>
    <d v="2023-12-01T00:00:00"/>
    <x v="5"/>
    <s v="NonSpecific Product (999)"/>
    <s v="Cheyenne Light Fuel &amp; Power Co"/>
    <x v="2"/>
    <x v="8"/>
  </r>
  <r>
    <n v="5"/>
    <n v="999"/>
    <x v="18"/>
    <s v="101000 Plant In Service"/>
    <n v="1"/>
    <n v="831.35"/>
    <n v="0"/>
    <n v="0"/>
    <n v="0"/>
    <n v="0"/>
    <n v="0"/>
    <n v="831.35"/>
    <s v="Wyoming"/>
    <d v="2022-12-01T00:00:00"/>
    <d v="2023-12-01T00:00:00"/>
    <x v="6"/>
    <s v="NonSpecific Product (999)"/>
    <s v="Cheyenne Light Fuel &amp; Power Co"/>
    <x v="2"/>
    <x v="8"/>
  </r>
  <r>
    <n v="5"/>
    <n v="999"/>
    <x v="18"/>
    <s v="101000 Plant In Service"/>
    <n v="1"/>
    <n v="831.35"/>
    <n v="0"/>
    <n v="0"/>
    <n v="0"/>
    <n v="0"/>
    <n v="0"/>
    <n v="831.35"/>
    <s v="Wyoming"/>
    <d v="2022-12-01T00:00:00"/>
    <d v="2023-12-01T00:00:00"/>
    <x v="7"/>
    <s v="NonSpecific Product (999)"/>
    <s v="Cheyenne Light Fuel &amp; Power Co"/>
    <x v="2"/>
    <x v="8"/>
  </r>
  <r>
    <n v="5"/>
    <n v="999"/>
    <x v="18"/>
    <s v="101000 Plant In Service"/>
    <n v="1"/>
    <n v="831.35"/>
    <n v="0"/>
    <n v="0"/>
    <n v="0"/>
    <n v="0"/>
    <n v="0"/>
    <n v="831.35"/>
    <s v="Wyoming"/>
    <d v="2022-12-01T00:00:00"/>
    <d v="2023-12-01T00:00:00"/>
    <x v="8"/>
    <s v="NonSpecific Product (999)"/>
    <s v="Cheyenne Light Fuel &amp; Power Co"/>
    <x v="2"/>
    <x v="8"/>
  </r>
  <r>
    <n v="5"/>
    <n v="999"/>
    <x v="18"/>
    <s v="101000 Plant In Service"/>
    <n v="1"/>
    <n v="831.35"/>
    <n v="0"/>
    <n v="0"/>
    <n v="0"/>
    <n v="0"/>
    <n v="0"/>
    <n v="831.35"/>
    <s v="Wyoming"/>
    <d v="2022-12-01T00:00:00"/>
    <d v="2023-12-01T00:00:00"/>
    <x v="9"/>
    <s v="NonSpecific Product (999)"/>
    <s v="Cheyenne Light Fuel &amp; Power Co"/>
    <x v="2"/>
    <x v="8"/>
  </r>
  <r>
    <n v="5"/>
    <n v="999"/>
    <x v="18"/>
    <s v="101000 Plant In Service"/>
    <n v="1"/>
    <n v="831.35"/>
    <n v="0"/>
    <n v="0"/>
    <n v="0"/>
    <n v="0"/>
    <n v="0"/>
    <n v="831.35"/>
    <s v="Wyoming"/>
    <d v="2022-12-01T00:00:00"/>
    <d v="2023-12-01T00:00:00"/>
    <x v="10"/>
    <s v="NonSpecific Product (999)"/>
    <s v="Cheyenne Light Fuel &amp; Power Co"/>
    <x v="2"/>
    <x v="8"/>
  </r>
  <r>
    <n v="5"/>
    <n v="999"/>
    <x v="19"/>
    <s v="101000 Plant In Service"/>
    <n v="1"/>
    <n v="0"/>
    <n v="0"/>
    <n v="0"/>
    <n v="0"/>
    <n v="0"/>
    <n v="0"/>
    <n v="0"/>
    <s v="Wyoming"/>
    <d v="2022-12-01T00:00:00"/>
    <d v="2023-12-01T00:00:00"/>
    <x v="11"/>
    <s v="NonSpecific Product (999)"/>
    <s v="Cheyenne Light Fuel &amp; Power Co"/>
    <x v="2"/>
    <x v="9"/>
  </r>
  <r>
    <n v="5"/>
    <n v="999"/>
    <x v="19"/>
    <s v="101000 Plant In Service"/>
    <n v="1"/>
    <n v="0"/>
    <n v="0"/>
    <n v="0"/>
    <n v="0"/>
    <n v="0"/>
    <n v="0"/>
    <n v="0"/>
    <s v="Wyoming"/>
    <d v="2022-12-01T00:00:00"/>
    <d v="2023-12-01T00:00:00"/>
    <x v="12"/>
    <s v="NonSpecific Product (999)"/>
    <s v="Cheyenne Light Fuel &amp; Power Co"/>
    <x v="2"/>
    <x v="9"/>
  </r>
  <r>
    <n v="5"/>
    <n v="999"/>
    <x v="19"/>
    <s v="101000 Plant In Service"/>
    <n v="1"/>
    <n v="0"/>
    <n v="0"/>
    <n v="0"/>
    <n v="0"/>
    <n v="0"/>
    <n v="0"/>
    <n v="0"/>
    <s v="Wyoming"/>
    <d v="2022-12-01T00:00:00"/>
    <d v="2023-12-01T00:00:00"/>
    <x v="0"/>
    <s v="NonSpecific Product (999)"/>
    <s v="Cheyenne Light Fuel &amp; Power Co"/>
    <x v="2"/>
    <x v="9"/>
  </r>
  <r>
    <n v="5"/>
    <n v="999"/>
    <x v="19"/>
    <s v="101000 Plant In Service"/>
    <n v="1"/>
    <n v="0"/>
    <n v="0"/>
    <n v="0"/>
    <n v="0"/>
    <n v="0"/>
    <n v="0"/>
    <n v="0"/>
    <s v="Wyoming"/>
    <d v="2022-12-01T00:00:00"/>
    <d v="2023-12-01T00:00:00"/>
    <x v="1"/>
    <s v="NonSpecific Product (999)"/>
    <s v="Cheyenne Light Fuel &amp; Power Co"/>
    <x v="2"/>
    <x v="9"/>
  </r>
  <r>
    <n v="5"/>
    <n v="999"/>
    <x v="19"/>
    <s v="101000 Plant In Service"/>
    <n v="1"/>
    <n v="0"/>
    <n v="0"/>
    <n v="0"/>
    <n v="0"/>
    <n v="0"/>
    <n v="0"/>
    <n v="0"/>
    <s v="Wyoming"/>
    <d v="2022-12-01T00:00:00"/>
    <d v="2023-12-01T00:00:00"/>
    <x v="2"/>
    <s v="NonSpecific Product (999)"/>
    <s v="Cheyenne Light Fuel &amp; Power Co"/>
    <x v="2"/>
    <x v="9"/>
  </r>
  <r>
    <n v="5"/>
    <n v="999"/>
    <x v="19"/>
    <s v="101000 Plant In Service"/>
    <n v="1"/>
    <n v="0"/>
    <n v="0"/>
    <n v="0"/>
    <n v="0"/>
    <n v="0"/>
    <n v="0"/>
    <n v="0"/>
    <s v="Wyoming"/>
    <d v="2022-12-01T00:00:00"/>
    <d v="2023-12-01T00:00:00"/>
    <x v="3"/>
    <s v="NonSpecific Product (999)"/>
    <s v="Cheyenne Light Fuel &amp; Power Co"/>
    <x v="2"/>
    <x v="9"/>
  </r>
  <r>
    <n v="5"/>
    <n v="999"/>
    <x v="19"/>
    <s v="101000 Plant In Service"/>
    <n v="1"/>
    <n v="0"/>
    <n v="0"/>
    <n v="0"/>
    <n v="0"/>
    <n v="0"/>
    <n v="0"/>
    <n v="0"/>
    <s v="Wyoming"/>
    <d v="2022-12-01T00:00:00"/>
    <d v="2023-12-01T00:00:00"/>
    <x v="4"/>
    <s v="NonSpecific Product (999)"/>
    <s v="Cheyenne Light Fuel &amp; Power Co"/>
    <x v="2"/>
    <x v="9"/>
  </r>
  <r>
    <n v="5"/>
    <n v="999"/>
    <x v="19"/>
    <s v="101000 Plant In Service"/>
    <n v="1"/>
    <n v="0"/>
    <n v="0"/>
    <n v="0"/>
    <n v="0"/>
    <n v="0"/>
    <n v="0"/>
    <n v="0"/>
    <s v="Wyoming"/>
    <d v="2022-12-01T00:00:00"/>
    <d v="2023-12-01T00:00:00"/>
    <x v="5"/>
    <s v="NonSpecific Product (999)"/>
    <s v="Cheyenne Light Fuel &amp; Power Co"/>
    <x v="2"/>
    <x v="9"/>
  </r>
  <r>
    <n v="5"/>
    <n v="999"/>
    <x v="19"/>
    <s v="101000 Plant In Service"/>
    <n v="1"/>
    <n v="0"/>
    <n v="0"/>
    <n v="0"/>
    <n v="0"/>
    <n v="0"/>
    <n v="0"/>
    <n v="0"/>
    <s v="Wyoming"/>
    <d v="2022-12-01T00:00:00"/>
    <d v="2023-12-01T00:00:00"/>
    <x v="6"/>
    <s v="NonSpecific Product (999)"/>
    <s v="Cheyenne Light Fuel &amp; Power Co"/>
    <x v="2"/>
    <x v="9"/>
  </r>
  <r>
    <n v="5"/>
    <n v="999"/>
    <x v="19"/>
    <s v="101000 Plant In Service"/>
    <n v="1"/>
    <n v="0"/>
    <n v="0"/>
    <n v="0"/>
    <n v="0"/>
    <n v="0"/>
    <n v="0"/>
    <n v="0"/>
    <s v="Wyoming"/>
    <d v="2022-12-01T00:00:00"/>
    <d v="2023-12-01T00:00:00"/>
    <x v="7"/>
    <s v="NonSpecific Product (999)"/>
    <s v="Cheyenne Light Fuel &amp; Power Co"/>
    <x v="2"/>
    <x v="9"/>
  </r>
  <r>
    <n v="5"/>
    <n v="999"/>
    <x v="19"/>
    <s v="101000 Plant In Service"/>
    <n v="1"/>
    <n v="0"/>
    <n v="0"/>
    <n v="0"/>
    <n v="0"/>
    <n v="0"/>
    <n v="0"/>
    <n v="0"/>
    <s v="Wyoming"/>
    <d v="2022-12-01T00:00:00"/>
    <d v="2023-12-01T00:00:00"/>
    <x v="8"/>
    <s v="NonSpecific Product (999)"/>
    <s v="Cheyenne Light Fuel &amp; Power Co"/>
    <x v="2"/>
    <x v="9"/>
  </r>
  <r>
    <n v="5"/>
    <n v="999"/>
    <x v="19"/>
    <s v="101000 Plant In Service"/>
    <n v="1"/>
    <n v="0"/>
    <n v="0"/>
    <n v="0"/>
    <n v="0"/>
    <n v="0"/>
    <n v="0"/>
    <n v="0"/>
    <s v="Wyoming"/>
    <d v="2022-12-01T00:00:00"/>
    <d v="2023-12-01T00:00:00"/>
    <x v="9"/>
    <s v="NonSpecific Product (999)"/>
    <s v="Cheyenne Light Fuel &amp; Power Co"/>
    <x v="2"/>
    <x v="9"/>
  </r>
  <r>
    <n v="5"/>
    <n v="999"/>
    <x v="19"/>
    <s v="101000 Plant In Service"/>
    <n v="1"/>
    <n v="0"/>
    <n v="0"/>
    <n v="0"/>
    <n v="0"/>
    <n v="0"/>
    <n v="0"/>
    <n v="0"/>
    <s v="Wyoming"/>
    <d v="2022-12-01T00:00:00"/>
    <d v="2023-12-01T00:00:00"/>
    <x v="10"/>
    <s v="NonSpecific Product (999)"/>
    <s v="Cheyenne Light Fuel &amp; Power Co"/>
    <x v="2"/>
    <x v="9"/>
  </r>
  <r>
    <n v="5"/>
    <n v="999"/>
    <x v="20"/>
    <s v="101000 Plant In Service"/>
    <n v="1"/>
    <n v="170511.43"/>
    <n v="0"/>
    <n v="0"/>
    <n v="0"/>
    <n v="0"/>
    <n v="0"/>
    <n v="170511.43"/>
    <s v="Wyoming"/>
    <d v="2022-12-01T00:00:00"/>
    <d v="2023-12-01T00:00:00"/>
    <x v="11"/>
    <s v="NonSpecific Product (999)"/>
    <s v="Cheyenne Light Fuel &amp; Power Co"/>
    <x v="2"/>
    <x v="9"/>
  </r>
  <r>
    <n v="5"/>
    <n v="999"/>
    <x v="20"/>
    <s v="101000 Plant In Service"/>
    <n v="1"/>
    <n v="170511.43"/>
    <n v="0"/>
    <n v="0"/>
    <n v="0"/>
    <n v="0"/>
    <n v="0"/>
    <n v="170511.43"/>
    <s v="Wyoming"/>
    <d v="2022-12-01T00:00:00"/>
    <d v="2023-12-01T00:00:00"/>
    <x v="12"/>
    <s v="NonSpecific Product (999)"/>
    <s v="Cheyenne Light Fuel &amp; Power Co"/>
    <x v="2"/>
    <x v="9"/>
  </r>
  <r>
    <n v="5"/>
    <n v="999"/>
    <x v="20"/>
    <s v="101000 Plant In Service"/>
    <n v="1"/>
    <n v="170511.43"/>
    <n v="0"/>
    <n v="0"/>
    <n v="0"/>
    <n v="0"/>
    <n v="0"/>
    <n v="170511.43"/>
    <s v="Wyoming"/>
    <d v="2022-12-01T00:00:00"/>
    <d v="2023-12-01T00:00:00"/>
    <x v="0"/>
    <s v="NonSpecific Product (999)"/>
    <s v="Cheyenne Light Fuel &amp; Power Co"/>
    <x v="2"/>
    <x v="9"/>
  </r>
  <r>
    <n v="5"/>
    <n v="999"/>
    <x v="20"/>
    <s v="101000 Plant In Service"/>
    <n v="1"/>
    <n v="170511.43"/>
    <n v="0"/>
    <n v="0"/>
    <n v="0"/>
    <n v="0"/>
    <n v="0"/>
    <n v="170511.43"/>
    <s v="Wyoming"/>
    <d v="2022-12-01T00:00:00"/>
    <d v="2023-12-01T00:00:00"/>
    <x v="1"/>
    <s v="NonSpecific Product (999)"/>
    <s v="Cheyenne Light Fuel &amp; Power Co"/>
    <x v="2"/>
    <x v="9"/>
  </r>
  <r>
    <n v="5"/>
    <n v="999"/>
    <x v="20"/>
    <s v="101000 Plant In Service"/>
    <n v="1"/>
    <n v="170511.43"/>
    <n v="0"/>
    <n v="0"/>
    <n v="0"/>
    <n v="0"/>
    <n v="0"/>
    <n v="170511.43"/>
    <s v="Wyoming"/>
    <d v="2022-12-01T00:00:00"/>
    <d v="2023-12-01T00:00:00"/>
    <x v="2"/>
    <s v="NonSpecific Product (999)"/>
    <s v="Cheyenne Light Fuel &amp; Power Co"/>
    <x v="2"/>
    <x v="9"/>
  </r>
  <r>
    <n v="5"/>
    <n v="999"/>
    <x v="20"/>
    <s v="101000 Plant In Service"/>
    <n v="1"/>
    <n v="170511.43"/>
    <n v="0"/>
    <n v="0"/>
    <n v="0"/>
    <n v="0"/>
    <n v="0"/>
    <n v="170511.43"/>
    <s v="Wyoming"/>
    <d v="2022-12-01T00:00:00"/>
    <d v="2023-12-01T00:00:00"/>
    <x v="3"/>
    <s v="NonSpecific Product (999)"/>
    <s v="Cheyenne Light Fuel &amp; Power Co"/>
    <x v="2"/>
    <x v="9"/>
  </r>
  <r>
    <n v="5"/>
    <n v="999"/>
    <x v="20"/>
    <s v="101000 Plant In Service"/>
    <n v="1"/>
    <n v="170511.43"/>
    <n v="0"/>
    <n v="0"/>
    <n v="0"/>
    <n v="0"/>
    <n v="0"/>
    <n v="170511.43"/>
    <s v="Wyoming"/>
    <d v="2022-12-01T00:00:00"/>
    <d v="2023-12-01T00:00:00"/>
    <x v="4"/>
    <s v="NonSpecific Product (999)"/>
    <s v="Cheyenne Light Fuel &amp; Power Co"/>
    <x v="2"/>
    <x v="9"/>
  </r>
  <r>
    <n v="5"/>
    <n v="999"/>
    <x v="20"/>
    <s v="101000 Plant In Service"/>
    <n v="1"/>
    <n v="170511.43"/>
    <n v="0"/>
    <n v="0"/>
    <n v="0"/>
    <n v="0"/>
    <n v="0"/>
    <n v="170511.43"/>
    <s v="Wyoming"/>
    <d v="2022-12-01T00:00:00"/>
    <d v="2023-12-01T00:00:00"/>
    <x v="5"/>
    <s v="NonSpecific Product (999)"/>
    <s v="Cheyenne Light Fuel &amp; Power Co"/>
    <x v="2"/>
    <x v="9"/>
  </r>
  <r>
    <n v="5"/>
    <n v="999"/>
    <x v="20"/>
    <s v="101000 Plant In Service"/>
    <n v="1"/>
    <n v="170511.43"/>
    <n v="0"/>
    <n v="0"/>
    <n v="0"/>
    <n v="0"/>
    <n v="0"/>
    <n v="170511.43"/>
    <s v="Wyoming"/>
    <d v="2022-12-01T00:00:00"/>
    <d v="2023-12-01T00:00:00"/>
    <x v="6"/>
    <s v="NonSpecific Product (999)"/>
    <s v="Cheyenne Light Fuel &amp; Power Co"/>
    <x v="2"/>
    <x v="9"/>
  </r>
  <r>
    <n v="5"/>
    <n v="999"/>
    <x v="20"/>
    <s v="101000 Plant In Service"/>
    <n v="1"/>
    <n v="170511.43"/>
    <n v="0"/>
    <n v="0"/>
    <n v="0"/>
    <n v="0"/>
    <n v="0"/>
    <n v="170511.43"/>
    <s v="Wyoming"/>
    <d v="2022-12-01T00:00:00"/>
    <d v="2023-12-01T00:00:00"/>
    <x v="7"/>
    <s v="NonSpecific Product (999)"/>
    <s v="Cheyenne Light Fuel &amp; Power Co"/>
    <x v="2"/>
    <x v="9"/>
  </r>
  <r>
    <n v="5"/>
    <n v="999"/>
    <x v="20"/>
    <s v="101000 Plant In Service"/>
    <n v="1"/>
    <n v="170511.43"/>
    <n v="0"/>
    <n v="0"/>
    <n v="0"/>
    <n v="0"/>
    <n v="0"/>
    <n v="170511.43"/>
    <s v="Wyoming"/>
    <d v="2022-12-01T00:00:00"/>
    <d v="2023-12-01T00:00:00"/>
    <x v="8"/>
    <s v="NonSpecific Product (999)"/>
    <s v="Cheyenne Light Fuel &amp; Power Co"/>
    <x v="2"/>
    <x v="9"/>
  </r>
  <r>
    <n v="5"/>
    <n v="999"/>
    <x v="20"/>
    <s v="101000 Plant In Service"/>
    <n v="1"/>
    <n v="170511.43"/>
    <n v="0"/>
    <n v="0"/>
    <n v="0"/>
    <n v="0"/>
    <n v="0"/>
    <n v="170511.43"/>
    <s v="Wyoming"/>
    <d v="2022-12-01T00:00:00"/>
    <d v="2023-12-01T00:00:00"/>
    <x v="9"/>
    <s v="NonSpecific Product (999)"/>
    <s v="Cheyenne Light Fuel &amp; Power Co"/>
    <x v="2"/>
    <x v="9"/>
  </r>
  <r>
    <n v="5"/>
    <n v="999"/>
    <x v="20"/>
    <s v="101000 Plant In Service"/>
    <n v="1"/>
    <n v="170511.43"/>
    <n v="0"/>
    <n v="0"/>
    <n v="0"/>
    <n v="0"/>
    <n v="0"/>
    <n v="170511.43"/>
    <s v="Wyoming"/>
    <d v="2022-12-01T00:00:00"/>
    <d v="2023-12-01T00:00:00"/>
    <x v="10"/>
    <s v="NonSpecific Product (999)"/>
    <s v="Cheyenne Light Fuel &amp; Power Co"/>
    <x v="2"/>
    <x v="9"/>
  </r>
  <r>
    <n v="5"/>
    <n v="999"/>
    <x v="21"/>
    <s v="101000 Plant In Service"/>
    <n v="1"/>
    <n v="279772.62"/>
    <n v="0"/>
    <n v="0"/>
    <n v="0"/>
    <n v="0"/>
    <n v="0"/>
    <n v="279772.62"/>
    <s v="Wyoming"/>
    <d v="2022-12-01T00:00:00"/>
    <d v="2023-12-01T00:00:00"/>
    <x v="11"/>
    <s v="NonSpecific Product (999)"/>
    <s v="Cheyenne Light Fuel &amp; Power Co"/>
    <x v="2"/>
    <x v="10"/>
  </r>
  <r>
    <n v="5"/>
    <n v="999"/>
    <x v="21"/>
    <s v="101000 Plant In Service"/>
    <n v="1"/>
    <n v="279772.62"/>
    <n v="0"/>
    <n v="0"/>
    <n v="0"/>
    <n v="0"/>
    <n v="0"/>
    <n v="279772.62"/>
    <s v="Wyoming"/>
    <d v="2022-12-01T00:00:00"/>
    <d v="2023-12-01T00:00:00"/>
    <x v="12"/>
    <s v="NonSpecific Product (999)"/>
    <s v="Cheyenne Light Fuel &amp; Power Co"/>
    <x v="2"/>
    <x v="10"/>
  </r>
  <r>
    <n v="5"/>
    <n v="999"/>
    <x v="21"/>
    <s v="101000 Plant In Service"/>
    <n v="1"/>
    <n v="279772.62"/>
    <n v="0"/>
    <n v="0"/>
    <n v="0"/>
    <n v="0"/>
    <n v="0"/>
    <n v="279772.62"/>
    <s v="Wyoming"/>
    <d v="2022-12-01T00:00:00"/>
    <d v="2023-12-01T00:00:00"/>
    <x v="0"/>
    <s v="NonSpecific Product (999)"/>
    <s v="Cheyenne Light Fuel &amp; Power Co"/>
    <x v="2"/>
    <x v="10"/>
  </r>
  <r>
    <n v="5"/>
    <n v="999"/>
    <x v="21"/>
    <s v="101000 Plant In Service"/>
    <n v="1"/>
    <n v="279772.62"/>
    <n v="0"/>
    <n v="0"/>
    <n v="0"/>
    <n v="0"/>
    <n v="0"/>
    <n v="279772.62"/>
    <s v="Wyoming"/>
    <d v="2022-12-01T00:00:00"/>
    <d v="2023-12-01T00:00:00"/>
    <x v="1"/>
    <s v="NonSpecific Product (999)"/>
    <s v="Cheyenne Light Fuel &amp; Power Co"/>
    <x v="2"/>
    <x v="10"/>
  </r>
  <r>
    <n v="5"/>
    <n v="999"/>
    <x v="21"/>
    <s v="101000 Plant In Service"/>
    <n v="1"/>
    <n v="279772.62"/>
    <n v="0"/>
    <n v="0"/>
    <n v="0"/>
    <n v="0"/>
    <n v="0"/>
    <n v="279772.62"/>
    <s v="Wyoming"/>
    <d v="2022-12-01T00:00:00"/>
    <d v="2023-12-01T00:00:00"/>
    <x v="2"/>
    <s v="NonSpecific Product (999)"/>
    <s v="Cheyenne Light Fuel &amp; Power Co"/>
    <x v="2"/>
    <x v="10"/>
  </r>
  <r>
    <n v="5"/>
    <n v="999"/>
    <x v="21"/>
    <s v="101000 Plant In Service"/>
    <n v="1"/>
    <n v="279772.62"/>
    <n v="0"/>
    <n v="0"/>
    <n v="0"/>
    <n v="0"/>
    <n v="0"/>
    <n v="279772.62"/>
    <s v="Wyoming"/>
    <d v="2022-12-01T00:00:00"/>
    <d v="2023-12-01T00:00:00"/>
    <x v="3"/>
    <s v="NonSpecific Product (999)"/>
    <s v="Cheyenne Light Fuel &amp; Power Co"/>
    <x v="2"/>
    <x v="10"/>
  </r>
  <r>
    <n v="5"/>
    <n v="999"/>
    <x v="21"/>
    <s v="101000 Plant In Service"/>
    <n v="1"/>
    <n v="279772.62"/>
    <n v="0"/>
    <n v="0"/>
    <n v="0"/>
    <n v="0"/>
    <n v="0"/>
    <n v="279772.62"/>
    <s v="Wyoming"/>
    <d v="2022-12-01T00:00:00"/>
    <d v="2023-12-01T00:00:00"/>
    <x v="4"/>
    <s v="NonSpecific Product (999)"/>
    <s v="Cheyenne Light Fuel &amp; Power Co"/>
    <x v="2"/>
    <x v="10"/>
  </r>
  <r>
    <n v="5"/>
    <n v="999"/>
    <x v="21"/>
    <s v="101000 Plant In Service"/>
    <n v="1"/>
    <n v="279772.62"/>
    <n v="0"/>
    <n v="0"/>
    <n v="0"/>
    <n v="0"/>
    <n v="0"/>
    <n v="279772.62"/>
    <s v="Wyoming"/>
    <d v="2022-12-01T00:00:00"/>
    <d v="2023-12-01T00:00:00"/>
    <x v="5"/>
    <s v="NonSpecific Product (999)"/>
    <s v="Cheyenne Light Fuel &amp; Power Co"/>
    <x v="2"/>
    <x v="10"/>
  </r>
  <r>
    <n v="5"/>
    <n v="999"/>
    <x v="21"/>
    <s v="101000 Plant In Service"/>
    <n v="1"/>
    <n v="279772.62"/>
    <n v="0"/>
    <n v="0"/>
    <n v="0"/>
    <n v="0"/>
    <n v="0"/>
    <n v="279772.62"/>
    <s v="Wyoming"/>
    <d v="2022-12-01T00:00:00"/>
    <d v="2023-12-01T00:00:00"/>
    <x v="6"/>
    <s v="NonSpecific Product (999)"/>
    <s v="Cheyenne Light Fuel &amp; Power Co"/>
    <x v="2"/>
    <x v="10"/>
  </r>
  <r>
    <n v="5"/>
    <n v="999"/>
    <x v="21"/>
    <s v="101000 Plant In Service"/>
    <n v="1"/>
    <n v="279772.62"/>
    <n v="0"/>
    <n v="0"/>
    <n v="0"/>
    <n v="0"/>
    <n v="0"/>
    <n v="279772.62"/>
    <s v="Wyoming"/>
    <d v="2022-12-01T00:00:00"/>
    <d v="2023-12-01T00:00:00"/>
    <x v="7"/>
    <s v="NonSpecific Product (999)"/>
    <s v="Cheyenne Light Fuel &amp; Power Co"/>
    <x v="2"/>
    <x v="10"/>
  </r>
  <r>
    <n v="5"/>
    <n v="999"/>
    <x v="21"/>
    <s v="101000 Plant In Service"/>
    <n v="1"/>
    <n v="279772.62"/>
    <n v="0"/>
    <n v="0"/>
    <n v="0"/>
    <n v="0"/>
    <n v="0"/>
    <n v="279772.62"/>
    <s v="Wyoming"/>
    <d v="2022-12-01T00:00:00"/>
    <d v="2023-12-01T00:00:00"/>
    <x v="8"/>
    <s v="NonSpecific Product (999)"/>
    <s v="Cheyenne Light Fuel &amp; Power Co"/>
    <x v="2"/>
    <x v="10"/>
  </r>
  <r>
    <n v="5"/>
    <n v="999"/>
    <x v="21"/>
    <s v="101000 Plant In Service"/>
    <n v="1"/>
    <n v="279772.62"/>
    <n v="0"/>
    <n v="0"/>
    <n v="0"/>
    <n v="0"/>
    <n v="0"/>
    <n v="279772.62"/>
    <s v="Wyoming"/>
    <d v="2022-12-01T00:00:00"/>
    <d v="2023-12-01T00:00:00"/>
    <x v="9"/>
    <s v="NonSpecific Product (999)"/>
    <s v="Cheyenne Light Fuel &amp; Power Co"/>
    <x v="2"/>
    <x v="10"/>
  </r>
  <r>
    <n v="5"/>
    <n v="999"/>
    <x v="21"/>
    <s v="101000 Plant In Service"/>
    <n v="1"/>
    <n v="279772.62"/>
    <n v="0"/>
    <n v="0"/>
    <n v="0"/>
    <n v="0"/>
    <n v="0"/>
    <n v="279772.62"/>
    <s v="Wyoming"/>
    <d v="2022-12-01T00:00:00"/>
    <d v="2023-12-01T00:00:00"/>
    <x v="10"/>
    <s v="NonSpecific Product (999)"/>
    <s v="Cheyenne Light Fuel &amp; Power Co"/>
    <x v="2"/>
    <x v="10"/>
  </r>
  <r>
    <n v="5"/>
    <n v="999"/>
    <x v="22"/>
    <s v="101000 Plant In Service"/>
    <n v="1"/>
    <n v="65930.86"/>
    <n v="0"/>
    <n v="0"/>
    <n v="0"/>
    <n v="0"/>
    <n v="0"/>
    <n v="65930.86"/>
    <s v="Wyoming"/>
    <d v="2022-12-01T00:00:00"/>
    <d v="2023-12-01T00:00:00"/>
    <x v="11"/>
    <s v="NonSpecific Product (999)"/>
    <s v="Cheyenne Light Fuel &amp; Power Co"/>
    <x v="2"/>
    <x v="11"/>
  </r>
  <r>
    <n v="5"/>
    <n v="999"/>
    <x v="22"/>
    <s v="101000 Plant In Service"/>
    <n v="1"/>
    <n v="65930.86"/>
    <n v="0"/>
    <n v="0"/>
    <n v="0"/>
    <n v="0"/>
    <n v="0"/>
    <n v="65930.86"/>
    <s v="Wyoming"/>
    <d v="2022-12-01T00:00:00"/>
    <d v="2023-12-01T00:00:00"/>
    <x v="12"/>
    <s v="NonSpecific Product (999)"/>
    <s v="Cheyenne Light Fuel &amp; Power Co"/>
    <x v="2"/>
    <x v="11"/>
  </r>
  <r>
    <n v="5"/>
    <n v="999"/>
    <x v="22"/>
    <s v="101000 Plant In Service"/>
    <n v="1"/>
    <n v="65930.86"/>
    <n v="0"/>
    <n v="0"/>
    <n v="0"/>
    <n v="0"/>
    <n v="0"/>
    <n v="65930.86"/>
    <s v="Wyoming"/>
    <d v="2022-12-01T00:00:00"/>
    <d v="2023-12-01T00:00:00"/>
    <x v="0"/>
    <s v="NonSpecific Product (999)"/>
    <s v="Cheyenne Light Fuel &amp; Power Co"/>
    <x v="2"/>
    <x v="11"/>
  </r>
  <r>
    <n v="5"/>
    <n v="999"/>
    <x v="22"/>
    <s v="101000 Plant In Service"/>
    <n v="1"/>
    <n v="65930.86"/>
    <n v="0"/>
    <n v="0"/>
    <n v="0"/>
    <n v="0"/>
    <n v="0"/>
    <n v="65930.86"/>
    <s v="Wyoming"/>
    <d v="2022-12-01T00:00:00"/>
    <d v="2023-12-01T00:00:00"/>
    <x v="1"/>
    <s v="NonSpecific Product (999)"/>
    <s v="Cheyenne Light Fuel &amp; Power Co"/>
    <x v="2"/>
    <x v="11"/>
  </r>
  <r>
    <n v="5"/>
    <n v="999"/>
    <x v="22"/>
    <s v="101000 Plant In Service"/>
    <n v="1"/>
    <n v="65930.86"/>
    <n v="0"/>
    <n v="0"/>
    <n v="0"/>
    <n v="0"/>
    <n v="0"/>
    <n v="65930.86"/>
    <s v="Wyoming"/>
    <d v="2022-12-01T00:00:00"/>
    <d v="2023-12-01T00:00:00"/>
    <x v="2"/>
    <s v="NonSpecific Product (999)"/>
    <s v="Cheyenne Light Fuel &amp; Power Co"/>
    <x v="2"/>
    <x v="11"/>
  </r>
  <r>
    <n v="5"/>
    <n v="999"/>
    <x v="22"/>
    <s v="101000 Plant In Service"/>
    <n v="1"/>
    <n v="65930.86"/>
    <n v="0"/>
    <n v="0"/>
    <n v="0"/>
    <n v="0"/>
    <n v="0"/>
    <n v="65930.86"/>
    <s v="Wyoming"/>
    <d v="2022-12-01T00:00:00"/>
    <d v="2023-12-01T00:00:00"/>
    <x v="3"/>
    <s v="NonSpecific Product (999)"/>
    <s v="Cheyenne Light Fuel &amp; Power Co"/>
    <x v="2"/>
    <x v="11"/>
  </r>
  <r>
    <n v="5"/>
    <n v="999"/>
    <x v="22"/>
    <s v="101000 Plant In Service"/>
    <n v="1"/>
    <n v="65930.86"/>
    <n v="0"/>
    <n v="0"/>
    <n v="0"/>
    <n v="0"/>
    <n v="0"/>
    <n v="65930.86"/>
    <s v="Wyoming"/>
    <d v="2022-12-01T00:00:00"/>
    <d v="2023-12-01T00:00:00"/>
    <x v="4"/>
    <s v="NonSpecific Product (999)"/>
    <s v="Cheyenne Light Fuel &amp; Power Co"/>
    <x v="2"/>
    <x v="11"/>
  </r>
  <r>
    <n v="5"/>
    <n v="999"/>
    <x v="22"/>
    <s v="101000 Plant In Service"/>
    <n v="1"/>
    <n v="65930.86"/>
    <n v="0"/>
    <n v="0"/>
    <n v="0"/>
    <n v="0"/>
    <n v="0"/>
    <n v="65930.86"/>
    <s v="Wyoming"/>
    <d v="2022-12-01T00:00:00"/>
    <d v="2023-12-01T00:00:00"/>
    <x v="5"/>
    <s v="NonSpecific Product (999)"/>
    <s v="Cheyenne Light Fuel &amp; Power Co"/>
    <x v="2"/>
    <x v="11"/>
  </r>
  <r>
    <n v="5"/>
    <n v="999"/>
    <x v="22"/>
    <s v="101000 Plant In Service"/>
    <n v="1"/>
    <n v="65930.86"/>
    <n v="0"/>
    <n v="0"/>
    <n v="0"/>
    <n v="0"/>
    <n v="0"/>
    <n v="65930.86"/>
    <s v="Wyoming"/>
    <d v="2022-12-01T00:00:00"/>
    <d v="2023-12-01T00:00:00"/>
    <x v="6"/>
    <s v="NonSpecific Product (999)"/>
    <s v="Cheyenne Light Fuel &amp; Power Co"/>
    <x v="2"/>
    <x v="11"/>
  </r>
  <r>
    <n v="5"/>
    <n v="999"/>
    <x v="22"/>
    <s v="101000 Plant In Service"/>
    <n v="1"/>
    <n v="65930.86"/>
    <n v="0"/>
    <n v="0"/>
    <n v="0"/>
    <n v="0"/>
    <n v="0"/>
    <n v="65930.86"/>
    <s v="Wyoming"/>
    <d v="2022-12-01T00:00:00"/>
    <d v="2023-12-01T00:00:00"/>
    <x v="7"/>
    <s v="NonSpecific Product (999)"/>
    <s v="Cheyenne Light Fuel &amp; Power Co"/>
    <x v="2"/>
    <x v="11"/>
  </r>
  <r>
    <n v="5"/>
    <n v="999"/>
    <x v="22"/>
    <s v="101000 Plant In Service"/>
    <n v="1"/>
    <n v="65930.86"/>
    <n v="0"/>
    <n v="0"/>
    <n v="0"/>
    <n v="0"/>
    <n v="0"/>
    <n v="65930.86"/>
    <s v="Wyoming"/>
    <d v="2022-12-01T00:00:00"/>
    <d v="2023-12-01T00:00:00"/>
    <x v="8"/>
    <s v="NonSpecific Product (999)"/>
    <s v="Cheyenne Light Fuel &amp; Power Co"/>
    <x v="2"/>
    <x v="11"/>
  </r>
  <r>
    <n v="5"/>
    <n v="999"/>
    <x v="22"/>
    <s v="101000 Plant In Service"/>
    <n v="1"/>
    <n v="65930.86"/>
    <n v="0"/>
    <n v="0"/>
    <n v="0"/>
    <n v="0"/>
    <n v="0"/>
    <n v="65930.86"/>
    <s v="Wyoming"/>
    <d v="2022-12-01T00:00:00"/>
    <d v="2023-12-01T00:00:00"/>
    <x v="9"/>
    <s v="NonSpecific Product (999)"/>
    <s v="Cheyenne Light Fuel &amp; Power Co"/>
    <x v="2"/>
    <x v="11"/>
  </r>
  <r>
    <n v="5"/>
    <n v="999"/>
    <x v="22"/>
    <s v="101000 Plant In Service"/>
    <n v="1"/>
    <n v="65930.86"/>
    <n v="0"/>
    <n v="0"/>
    <n v="0"/>
    <n v="0"/>
    <n v="0"/>
    <n v="65930.86"/>
    <s v="Wyoming"/>
    <d v="2022-12-01T00:00:00"/>
    <d v="2023-12-01T00:00:00"/>
    <x v="10"/>
    <s v="NonSpecific Product (999)"/>
    <s v="Cheyenne Light Fuel &amp; Power Co"/>
    <x v="2"/>
    <x v="11"/>
  </r>
  <r>
    <n v="5"/>
    <n v="122"/>
    <x v="23"/>
    <s v="101000 Plant In Service"/>
    <n v="1"/>
    <n v="1133410.1599999999"/>
    <n v="0"/>
    <n v="0"/>
    <n v="0"/>
    <n v="0"/>
    <n v="0"/>
    <n v="1133410.1599999999"/>
    <s v="Wyoming"/>
    <d v="2022-12-01T00:00:00"/>
    <d v="2023-12-01T00:00:00"/>
    <x v="11"/>
    <s v="Regulated Electric (122)"/>
    <s v="Cheyenne Light Fuel &amp; Power Co"/>
    <x v="1"/>
    <x v="2"/>
  </r>
  <r>
    <n v="5"/>
    <n v="122"/>
    <x v="23"/>
    <s v="101000 Plant In Service"/>
    <n v="1"/>
    <n v="1133410.1599999999"/>
    <n v="0"/>
    <n v="0"/>
    <n v="0"/>
    <n v="0"/>
    <n v="0"/>
    <n v="1133410.1599999999"/>
    <s v="Wyoming"/>
    <d v="2022-12-01T00:00:00"/>
    <d v="2023-12-01T00:00:00"/>
    <x v="12"/>
    <s v="Regulated Electric (122)"/>
    <s v="Cheyenne Light Fuel &amp; Power Co"/>
    <x v="1"/>
    <x v="2"/>
  </r>
  <r>
    <n v="5"/>
    <n v="122"/>
    <x v="23"/>
    <s v="101000 Plant In Service"/>
    <n v="1"/>
    <n v="1133410.1599999999"/>
    <n v="0"/>
    <n v="0"/>
    <n v="0"/>
    <n v="0"/>
    <n v="0"/>
    <n v="1133410.1599999999"/>
    <s v="Wyoming"/>
    <d v="2022-12-01T00:00:00"/>
    <d v="2023-12-01T00:00:00"/>
    <x v="0"/>
    <s v="Regulated Electric (122)"/>
    <s v="Cheyenne Light Fuel &amp; Power Co"/>
    <x v="1"/>
    <x v="2"/>
  </r>
  <r>
    <n v="5"/>
    <n v="122"/>
    <x v="23"/>
    <s v="101000 Plant In Service"/>
    <n v="1"/>
    <n v="1133410.1599999999"/>
    <n v="0"/>
    <n v="0"/>
    <n v="0"/>
    <n v="0"/>
    <n v="0"/>
    <n v="1133410.1599999999"/>
    <s v="Wyoming"/>
    <d v="2022-12-01T00:00:00"/>
    <d v="2023-12-01T00:00:00"/>
    <x v="1"/>
    <s v="Regulated Electric (122)"/>
    <s v="Cheyenne Light Fuel &amp; Power Co"/>
    <x v="1"/>
    <x v="2"/>
  </r>
  <r>
    <n v="5"/>
    <n v="122"/>
    <x v="23"/>
    <s v="101000 Plant In Service"/>
    <n v="1"/>
    <n v="1133410.1599999999"/>
    <n v="0"/>
    <n v="0"/>
    <n v="0"/>
    <n v="0"/>
    <n v="0"/>
    <n v="1133410.1599999999"/>
    <s v="Wyoming"/>
    <d v="2022-12-01T00:00:00"/>
    <d v="2023-12-01T00:00:00"/>
    <x v="2"/>
    <s v="Regulated Electric (122)"/>
    <s v="Cheyenne Light Fuel &amp; Power Co"/>
    <x v="1"/>
    <x v="2"/>
  </r>
  <r>
    <n v="5"/>
    <n v="122"/>
    <x v="23"/>
    <s v="101000 Plant In Service"/>
    <n v="1"/>
    <n v="1133410.1599999999"/>
    <n v="0"/>
    <n v="0"/>
    <n v="0"/>
    <n v="0"/>
    <n v="0"/>
    <n v="1133410.1599999999"/>
    <s v="Wyoming"/>
    <d v="2022-12-01T00:00:00"/>
    <d v="2023-12-01T00:00:00"/>
    <x v="3"/>
    <s v="Regulated Electric (122)"/>
    <s v="Cheyenne Light Fuel &amp; Power Co"/>
    <x v="1"/>
    <x v="2"/>
  </r>
  <r>
    <n v="5"/>
    <n v="122"/>
    <x v="23"/>
    <s v="101000 Plant In Service"/>
    <n v="1"/>
    <n v="1133410.1599999999"/>
    <n v="0"/>
    <n v="0"/>
    <n v="0"/>
    <n v="0"/>
    <n v="0"/>
    <n v="1133410.1599999999"/>
    <s v="Wyoming"/>
    <d v="2022-12-01T00:00:00"/>
    <d v="2023-12-01T00:00:00"/>
    <x v="4"/>
    <s v="Regulated Electric (122)"/>
    <s v="Cheyenne Light Fuel &amp; Power Co"/>
    <x v="1"/>
    <x v="2"/>
  </r>
  <r>
    <n v="5"/>
    <n v="122"/>
    <x v="23"/>
    <s v="101000 Plant In Service"/>
    <n v="1"/>
    <n v="1133410.1599999999"/>
    <n v="0"/>
    <n v="0"/>
    <n v="0"/>
    <n v="0"/>
    <n v="0"/>
    <n v="1133410.1599999999"/>
    <s v="Wyoming"/>
    <d v="2022-12-01T00:00:00"/>
    <d v="2023-12-01T00:00:00"/>
    <x v="5"/>
    <s v="Regulated Electric (122)"/>
    <s v="Cheyenne Light Fuel &amp; Power Co"/>
    <x v="1"/>
    <x v="2"/>
  </r>
  <r>
    <n v="5"/>
    <n v="122"/>
    <x v="23"/>
    <s v="101000 Plant In Service"/>
    <n v="1"/>
    <n v="1133410.1599999999"/>
    <n v="0"/>
    <n v="0"/>
    <n v="0"/>
    <n v="0"/>
    <n v="0"/>
    <n v="1133410.1599999999"/>
    <s v="Wyoming"/>
    <d v="2022-12-01T00:00:00"/>
    <d v="2023-12-01T00:00:00"/>
    <x v="6"/>
    <s v="Regulated Electric (122)"/>
    <s v="Cheyenne Light Fuel &amp; Power Co"/>
    <x v="1"/>
    <x v="2"/>
  </r>
  <r>
    <n v="5"/>
    <n v="122"/>
    <x v="23"/>
    <s v="101000 Plant In Service"/>
    <n v="1"/>
    <n v="1133410.1599999999"/>
    <n v="0"/>
    <n v="0"/>
    <n v="0"/>
    <n v="0"/>
    <n v="0"/>
    <n v="1133410.1599999999"/>
    <s v="Wyoming"/>
    <d v="2022-12-01T00:00:00"/>
    <d v="2023-12-01T00:00:00"/>
    <x v="7"/>
    <s v="Regulated Electric (122)"/>
    <s v="Cheyenne Light Fuel &amp; Power Co"/>
    <x v="1"/>
    <x v="2"/>
  </r>
  <r>
    <n v="5"/>
    <n v="122"/>
    <x v="23"/>
    <s v="101000 Plant In Service"/>
    <n v="1"/>
    <n v="1133410.1599999999"/>
    <n v="0"/>
    <n v="0"/>
    <n v="0"/>
    <n v="0"/>
    <n v="0"/>
    <n v="1133410.1599999999"/>
    <s v="Wyoming"/>
    <d v="2022-12-01T00:00:00"/>
    <d v="2023-12-01T00:00:00"/>
    <x v="8"/>
    <s v="Regulated Electric (122)"/>
    <s v="Cheyenne Light Fuel &amp; Power Co"/>
    <x v="1"/>
    <x v="2"/>
  </r>
  <r>
    <n v="5"/>
    <n v="122"/>
    <x v="23"/>
    <s v="101000 Plant In Service"/>
    <n v="1"/>
    <n v="1133410.1599999999"/>
    <n v="0"/>
    <n v="0"/>
    <n v="0"/>
    <n v="0"/>
    <n v="0"/>
    <n v="1133410.1599999999"/>
    <s v="Wyoming"/>
    <d v="2022-12-01T00:00:00"/>
    <d v="2023-12-01T00:00:00"/>
    <x v="9"/>
    <s v="Regulated Electric (122)"/>
    <s v="Cheyenne Light Fuel &amp; Power Co"/>
    <x v="1"/>
    <x v="2"/>
  </r>
  <r>
    <n v="5"/>
    <n v="122"/>
    <x v="23"/>
    <s v="101000 Plant In Service"/>
    <n v="1"/>
    <n v="1133410.1599999999"/>
    <n v="0"/>
    <n v="0"/>
    <n v="0"/>
    <n v="0"/>
    <n v="0"/>
    <n v="1133410.1599999999"/>
    <s v="Wyoming"/>
    <d v="2022-12-01T00:00:00"/>
    <d v="2023-12-01T00:00:00"/>
    <x v="10"/>
    <s v="Regulated Electric (122)"/>
    <s v="Cheyenne Light Fuel &amp; Power Co"/>
    <x v="1"/>
    <x v="2"/>
  </r>
  <r>
    <n v="5"/>
    <n v="122"/>
    <x v="24"/>
    <s v="101000 Plant In Service"/>
    <n v="1"/>
    <n v="168500"/>
    <n v="0"/>
    <n v="0"/>
    <n v="0"/>
    <n v="0"/>
    <n v="0"/>
    <n v="168500"/>
    <s v="Wyoming"/>
    <d v="2022-12-01T00:00:00"/>
    <d v="2023-12-01T00:00:00"/>
    <x v="11"/>
    <s v="Regulated Electric (122)"/>
    <s v="Cheyenne Light Fuel &amp; Power Co"/>
    <x v="1"/>
    <x v="12"/>
  </r>
  <r>
    <n v="5"/>
    <n v="122"/>
    <x v="24"/>
    <s v="101000 Plant In Service"/>
    <n v="1"/>
    <n v="168500"/>
    <n v="0"/>
    <n v="0"/>
    <n v="0"/>
    <n v="0"/>
    <n v="0"/>
    <n v="168500"/>
    <s v="Wyoming"/>
    <d v="2022-12-01T00:00:00"/>
    <d v="2023-12-01T00:00:00"/>
    <x v="12"/>
    <s v="Regulated Electric (122)"/>
    <s v="Cheyenne Light Fuel &amp; Power Co"/>
    <x v="1"/>
    <x v="12"/>
  </r>
  <r>
    <n v="5"/>
    <n v="122"/>
    <x v="24"/>
    <s v="101000 Plant In Service"/>
    <n v="1"/>
    <n v="168500"/>
    <n v="0"/>
    <n v="0"/>
    <n v="0"/>
    <n v="0"/>
    <n v="0"/>
    <n v="168500"/>
    <s v="Wyoming"/>
    <d v="2022-12-01T00:00:00"/>
    <d v="2023-12-01T00:00:00"/>
    <x v="0"/>
    <s v="Regulated Electric (122)"/>
    <s v="Cheyenne Light Fuel &amp; Power Co"/>
    <x v="1"/>
    <x v="12"/>
  </r>
  <r>
    <n v="5"/>
    <n v="122"/>
    <x v="24"/>
    <s v="101000 Plant In Service"/>
    <n v="1"/>
    <n v="168500"/>
    <n v="0"/>
    <n v="0"/>
    <n v="0"/>
    <n v="0"/>
    <n v="0"/>
    <n v="168500"/>
    <s v="Wyoming"/>
    <d v="2022-12-01T00:00:00"/>
    <d v="2023-12-01T00:00:00"/>
    <x v="1"/>
    <s v="Regulated Electric (122)"/>
    <s v="Cheyenne Light Fuel &amp; Power Co"/>
    <x v="1"/>
    <x v="12"/>
  </r>
  <r>
    <n v="5"/>
    <n v="122"/>
    <x v="24"/>
    <s v="101000 Plant In Service"/>
    <n v="1"/>
    <n v="168500"/>
    <n v="0"/>
    <n v="0"/>
    <n v="0"/>
    <n v="0"/>
    <n v="0"/>
    <n v="168500"/>
    <s v="Wyoming"/>
    <d v="2022-12-01T00:00:00"/>
    <d v="2023-12-01T00:00:00"/>
    <x v="2"/>
    <s v="Regulated Electric (122)"/>
    <s v="Cheyenne Light Fuel &amp; Power Co"/>
    <x v="1"/>
    <x v="12"/>
  </r>
  <r>
    <n v="5"/>
    <n v="122"/>
    <x v="24"/>
    <s v="101000 Plant In Service"/>
    <n v="1"/>
    <n v="168500"/>
    <n v="0"/>
    <n v="0"/>
    <n v="0"/>
    <n v="0"/>
    <n v="0"/>
    <n v="168500"/>
    <s v="Wyoming"/>
    <d v="2022-12-01T00:00:00"/>
    <d v="2023-12-01T00:00:00"/>
    <x v="3"/>
    <s v="Regulated Electric (122)"/>
    <s v="Cheyenne Light Fuel &amp; Power Co"/>
    <x v="1"/>
    <x v="12"/>
  </r>
  <r>
    <n v="5"/>
    <n v="122"/>
    <x v="24"/>
    <s v="101000 Plant In Service"/>
    <n v="1"/>
    <n v="168500"/>
    <n v="0"/>
    <n v="0"/>
    <n v="0"/>
    <n v="0"/>
    <n v="0"/>
    <n v="168500"/>
    <s v="Wyoming"/>
    <d v="2022-12-01T00:00:00"/>
    <d v="2023-12-01T00:00:00"/>
    <x v="4"/>
    <s v="Regulated Electric (122)"/>
    <s v="Cheyenne Light Fuel &amp; Power Co"/>
    <x v="1"/>
    <x v="12"/>
  </r>
  <r>
    <n v="5"/>
    <n v="122"/>
    <x v="24"/>
    <s v="101000 Plant In Service"/>
    <n v="1"/>
    <n v="168500"/>
    <n v="0"/>
    <n v="0"/>
    <n v="0"/>
    <n v="0"/>
    <n v="0"/>
    <n v="168500"/>
    <s v="Wyoming"/>
    <d v="2022-12-01T00:00:00"/>
    <d v="2023-12-01T00:00:00"/>
    <x v="5"/>
    <s v="Regulated Electric (122)"/>
    <s v="Cheyenne Light Fuel &amp; Power Co"/>
    <x v="1"/>
    <x v="12"/>
  </r>
  <r>
    <n v="5"/>
    <n v="122"/>
    <x v="24"/>
    <s v="101000 Plant In Service"/>
    <n v="1"/>
    <n v="168500"/>
    <n v="0"/>
    <n v="0"/>
    <n v="0"/>
    <n v="0"/>
    <n v="0"/>
    <n v="168500"/>
    <s v="Wyoming"/>
    <d v="2022-12-01T00:00:00"/>
    <d v="2023-12-01T00:00:00"/>
    <x v="6"/>
    <s v="Regulated Electric (122)"/>
    <s v="Cheyenne Light Fuel &amp; Power Co"/>
    <x v="1"/>
    <x v="12"/>
  </r>
  <r>
    <n v="5"/>
    <n v="122"/>
    <x v="24"/>
    <s v="101000 Plant In Service"/>
    <n v="1"/>
    <n v="168500"/>
    <n v="0"/>
    <n v="0"/>
    <n v="0"/>
    <n v="0"/>
    <n v="0"/>
    <n v="168500"/>
    <s v="Wyoming"/>
    <d v="2022-12-01T00:00:00"/>
    <d v="2023-12-01T00:00:00"/>
    <x v="7"/>
    <s v="Regulated Electric (122)"/>
    <s v="Cheyenne Light Fuel &amp; Power Co"/>
    <x v="1"/>
    <x v="12"/>
  </r>
  <r>
    <n v="5"/>
    <n v="122"/>
    <x v="24"/>
    <s v="101000 Plant In Service"/>
    <n v="1"/>
    <n v="168500"/>
    <n v="0"/>
    <n v="0"/>
    <n v="0"/>
    <n v="0"/>
    <n v="0"/>
    <n v="168500"/>
    <s v="Wyoming"/>
    <d v="2022-12-01T00:00:00"/>
    <d v="2023-12-01T00:00:00"/>
    <x v="8"/>
    <s v="Regulated Electric (122)"/>
    <s v="Cheyenne Light Fuel &amp; Power Co"/>
    <x v="1"/>
    <x v="12"/>
  </r>
  <r>
    <n v="5"/>
    <n v="122"/>
    <x v="24"/>
    <s v="101000 Plant In Service"/>
    <n v="1"/>
    <n v="168500"/>
    <n v="0"/>
    <n v="0"/>
    <n v="0"/>
    <n v="0"/>
    <n v="0"/>
    <n v="168500"/>
    <s v="Wyoming"/>
    <d v="2022-12-01T00:00:00"/>
    <d v="2023-12-01T00:00:00"/>
    <x v="9"/>
    <s v="Regulated Electric (122)"/>
    <s v="Cheyenne Light Fuel &amp; Power Co"/>
    <x v="1"/>
    <x v="12"/>
  </r>
  <r>
    <n v="5"/>
    <n v="122"/>
    <x v="24"/>
    <s v="101000 Plant In Service"/>
    <n v="1"/>
    <n v="168500"/>
    <n v="0"/>
    <n v="0"/>
    <n v="0"/>
    <n v="0"/>
    <n v="0"/>
    <n v="168500"/>
    <s v="Wyoming"/>
    <d v="2022-12-01T00:00:00"/>
    <d v="2023-12-01T00:00:00"/>
    <x v="10"/>
    <s v="Regulated Electric (122)"/>
    <s v="Cheyenne Light Fuel &amp; Power Co"/>
    <x v="1"/>
    <x v="12"/>
  </r>
  <r>
    <n v="5"/>
    <n v="122"/>
    <x v="25"/>
    <s v="101000 Plant In Service"/>
    <n v="1"/>
    <n v="10607018.859999999"/>
    <n v="280279.88"/>
    <n v="0"/>
    <n v="0"/>
    <n v="0"/>
    <n v="0"/>
    <n v="10887298.74"/>
    <s v="Wyoming"/>
    <d v="2022-12-01T00:00:00"/>
    <d v="2023-12-01T00:00:00"/>
    <x v="11"/>
    <s v="Regulated Electric (122)"/>
    <s v="Cheyenne Light Fuel &amp; Power Co"/>
    <x v="3"/>
    <x v="13"/>
  </r>
  <r>
    <n v="5"/>
    <n v="122"/>
    <x v="25"/>
    <s v="101000 Plant In Service"/>
    <n v="1"/>
    <n v="10887298.74"/>
    <n v="0"/>
    <n v="0"/>
    <n v="0"/>
    <n v="0"/>
    <n v="0"/>
    <n v="10887298.74"/>
    <s v="Wyoming"/>
    <d v="2022-12-01T00:00:00"/>
    <d v="2023-12-01T00:00:00"/>
    <x v="12"/>
    <s v="Regulated Electric (122)"/>
    <s v="Cheyenne Light Fuel &amp; Power Co"/>
    <x v="3"/>
    <x v="13"/>
  </r>
  <r>
    <n v="5"/>
    <n v="122"/>
    <x v="25"/>
    <s v="101000 Plant In Service"/>
    <n v="1"/>
    <n v="10887298.74"/>
    <n v="539348.18000000005"/>
    <n v="-25235"/>
    <n v="0"/>
    <n v="0"/>
    <n v="0"/>
    <n v="11401411.92"/>
    <s v="Wyoming"/>
    <d v="2022-12-01T00:00:00"/>
    <d v="2023-12-01T00:00:00"/>
    <x v="0"/>
    <s v="Regulated Electric (122)"/>
    <s v="Cheyenne Light Fuel &amp; Power Co"/>
    <x v="3"/>
    <x v="13"/>
  </r>
  <r>
    <n v="5"/>
    <n v="122"/>
    <x v="25"/>
    <s v="101000 Plant In Service"/>
    <n v="1"/>
    <n v="11401411.92"/>
    <n v="0"/>
    <n v="0"/>
    <n v="0"/>
    <n v="0"/>
    <n v="0"/>
    <n v="11401411.92"/>
    <s v="Wyoming"/>
    <d v="2022-12-01T00:00:00"/>
    <d v="2023-12-01T00:00:00"/>
    <x v="1"/>
    <s v="Regulated Electric (122)"/>
    <s v="Cheyenne Light Fuel &amp; Power Co"/>
    <x v="3"/>
    <x v="13"/>
  </r>
  <r>
    <n v="5"/>
    <n v="122"/>
    <x v="25"/>
    <s v="101000 Plant In Service"/>
    <n v="1"/>
    <n v="11401411.92"/>
    <n v="-34041"/>
    <n v="0"/>
    <n v="0"/>
    <n v="0"/>
    <n v="0"/>
    <n v="11367370.92"/>
    <s v="Wyoming"/>
    <d v="2022-12-01T00:00:00"/>
    <d v="2023-12-01T00:00:00"/>
    <x v="2"/>
    <s v="Regulated Electric (122)"/>
    <s v="Cheyenne Light Fuel &amp; Power Co"/>
    <x v="3"/>
    <x v="13"/>
  </r>
  <r>
    <n v="5"/>
    <n v="122"/>
    <x v="25"/>
    <s v="101000 Plant In Service"/>
    <n v="1"/>
    <n v="11367370.92"/>
    <n v="0"/>
    <n v="0"/>
    <n v="0"/>
    <n v="0"/>
    <n v="0"/>
    <n v="11367370.92"/>
    <s v="Wyoming"/>
    <d v="2022-12-01T00:00:00"/>
    <d v="2023-12-01T00:00:00"/>
    <x v="3"/>
    <s v="Regulated Electric (122)"/>
    <s v="Cheyenne Light Fuel &amp; Power Co"/>
    <x v="3"/>
    <x v="13"/>
  </r>
  <r>
    <n v="5"/>
    <n v="122"/>
    <x v="25"/>
    <s v="101000 Plant In Service"/>
    <n v="1"/>
    <n v="11367370.92"/>
    <n v="0"/>
    <n v="0"/>
    <n v="0"/>
    <n v="0"/>
    <n v="0"/>
    <n v="11367370.92"/>
    <s v="Wyoming"/>
    <d v="2022-12-01T00:00:00"/>
    <d v="2023-12-01T00:00:00"/>
    <x v="4"/>
    <s v="Regulated Electric (122)"/>
    <s v="Cheyenne Light Fuel &amp; Power Co"/>
    <x v="3"/>
    <x v="13"/>
  </r>
  <r>
    <n v="5"/>
    <n v="122"/>
    <x v="25"/>
    <s v="101000 Plant In Service"/>
    <n v="1"/>
    <n v="11367370.92"/>
    <n v="289918.45"/>
    <n v="0"/>
    <n v="0"/>
    <n v="0"/>
    <n v="0"/>
    <n v="11657289.369999999"/>
    <s v="Wyoming"/>
    <d v="2022-12-01T00:00:00"/>
    <d v="2023-12-01T00:00:00"/>
    <x v="5"/>
    <s v="Regulated Electric (122)"/>
    <s v="Cheyenne Light Fuel &amp; Power Co"/>
    <x v="3"/>
    <x v="13"/>
  </r>
  <r>
    <n v="5"/>
    <n v="122"/>
    <x v="25"/>
    <s v="101000 Plant In Service"/>
    <n v="1"/>
    <n v="11657289.369999999"/>
    <n v="0"/>
    <n v="0"/>
    <n v="0"/>
    <n v="0"/>
    <n v="0"/>
    <n v="11657289.369999999"/>
    <s v="Wyoming"/>
    <d v="2022-12-01T00:00:00"/>
    <d v="2023-12-01T00:00:00"/>
    <x v="6"/>
    <s v="Regulated Electric (122)"/>
    <s v="Cheyenne Light Fuel &amp; Power Co"/>
    <x v="3"/>
    <x v="13"/>
  </r>
  <r>
    <n v="5"/>
    <n v="122"/>
    <x v="25"/>
    <s v="101000 Plant In Service"/>
    <n v="1"/>
    <n v="11657289.369999999"/>
    <n v="0"/>
    <n v="0"/>
    <n v="0"/>
    <n v="0"/>
    <n v="0"/>
    <n v="11657289.369999999"/>
    <s v="Wyoming"/>
    <d v="2022-12-01T00:00:00"/>
    <d v="2023-12-01T00:00:00"/>
    <x v="7"/>
    <s v="Regulated Electric (122)"/>
    <s v="Cheyenne Light Fuel &amp; Power Co"/>
    <x v="3"/>
    <x v="13"/>
  </r>
  <r>
    <n v="5"/>
    <n v="122"/>
    <x v="25"/>
    <s v="101000 Plant In Service"/>
    <n v="1"/>
    <n v="11657289.369999999"/>
    <n v="0"/>
    <n v="0"/>
    <n v="0"/>
    <n v="0"/>
    <n v="0"/>
    <n v="11657289.369999999"/>
    <s v="Wyoming"/>
    <d v="2022-12-01T00:00:00"/>
    <d v="2023-12-01T00:00:00"/>
    <x v="8"/>
    <s v="Regulated Electric (122)"/>
    <s v="Cheyenne Light Fuel &amp; Power Co"/>
    <x v="3"/>
    <x v="13"/>
  </r>
  <r>
    <n v="5"/>
    <n v="122"/>
    <x v="25"/>
    <s v="101000 Plant In Service"/>
    <n v="1"/>
    <n v="11657289.369999999"/>
    <n v="0"/>
    <n v="0"/>
    <n v="0"/>
    <n v="0"/>
    <n v="0"/>
    <n v="11657289.369999999"/>
    <s v="Wyoming"/>
    <d v="2022-12-01T00:00:00"/>
    <d v="2023-12-01T00:00:00"/>
    <x v="9"/>
    <s v="Regulated Electric (122)"/>
    <s v="Cheyenne Light Fuel &amp; Power Co"/>
    <x v="3"/>
    <x v="13"/>
  </r>
  <r>
    <n v="5"/>
    <n v="122"/>
    <x v="25"/>
    <s v="101000 Plant In Service"/>
    <n v="1"/>
    <n v="11657289.369999999"/>
    <n v="0"/>
    <n v="0"/>
    <n v="0"/>
    <n v="0"/>
    <n v="0"/>
    <n v="11657289.369999999"/>
    <s v="Wyoming"/>
    <d v="2022-12-01T00:00:00"/>
    <d v="2023-12-01T00:00:00"/>
    <x v="10"/>
    <s v="Regulated Electric (122)"/>
    <s v="Cheyenne Light Fuel &amp; Power Co"/>
    <x v="3"/>
    <x v="13"/>
  </r>
  <r>
    <n v="5"/>
    <n v="122"/>
    <x v="26"/>
    <s v="101000 Plant In Service"/>
    <n v="1"/>
    <n v="103795023.65000001"/>
    <n v="699120.21"/>
    <n v="-442381.72000000003"/>
    <n v="0"/>
    <n v="0"/>
    <n v="0"/>
    <n v="104051762.14"/>
    <s v="Wyoming"/>
    <d v="2022-12-01T00:00:00"/>
    <d v="2023-12-01T00:00:00"/>
    <x v="11"/>
    <s v="Regulated Electric (122)"/>
    <s v="Cheyenne Light Fuel &amp; Power Co"/>
    <x v="3"/>
    <x v="14"/>
  </r>
  <r>
    <n v="5"/>
    <n v="122"/>
    <x v="26"/>
    <s v="101000 Plant In Service"/>
    <n v="1"/>
    <n v="104051762.14"/>
    <n v="4542.45"/>
    <n v="0"/>
    <n v="0"/>
    <n v="0"/>
    <n v="0"/>
    <n v="104056304.59"/>
    <s v="Wyoming"/>
    <d v="2022-12-01T00:00:00"/>
    <d v="2023-12-01T00:00:00"/>
    <x v="12"/>
    <s v="Regulated Electric (122)"/>
    <s v="Cheyenne Light Fuel &amp; Power Co"/>
    <x v="3"/>
    <x v="14"/>
  </r>
  <r>
    <n v="5"/>
    <n v="122"/>
    <x v="26"/>
    <s v="101000 Plant In Service"/>
    <n v="1"/>
    <n v="104056304.59"/>
    <n v="359257.66000000003"/>
    <n v="-187524.98"/>
    <n v="0"/>
    <n v="0"/>
    <n v="0"/>
    <n v="104228037.27"/>
    <s v="Wyoming"/>
    <d v="2022-12-01T00:00:00"/>
    <d v="2023-12-01T00:00:00"/>
    <x v="0"/>
    <s v="Regulated Electric (122)"/>
    <s v="Cheyenne Light Fuel &amp; Power Co"/>
    <x v="3"/>
    <x v="14"/>
  </r>
  <r>
    <n v="5"/>
    <n v="122"/>
    <x v="26"/>
    <s v="101000 Plant In Service"/>
    <n v="1"/>
    <n v="104228037.27"/>
    <n v="536.25"/>
    <n v="0"/>
    <n v="0"/>
    <n v="0"/>
    <n v="0"/>
    <n v="104228573.52"/>
    <s v="Wyoming"/>
    <d v="2022-12-01T00:00:00"/>
    <d v="2023-12-01T00:00:00"/>
    <x v="1"/>
    <s v="Regulated Electric (122)"/>
    <s v="Cheyenne Light Fuel &amp; Power Co"/>
    <x v="3"/>
    <x v="14"/>
  </r>
  <r>
    <n v="5"/>
    <n v="122"/>
    <x v="26"/>
    <s v="101000 Plant In Service"/>
    <n v="1"/>
    <n v="104228573.52"/>
    <n v="4887.07"/>
    <n v="0"/>
    <n v="0"/>
    <n v="0"/>
    <n v="0"/>
    <n v="104233460.59"/>
    <s v="Wyoming"/>
    <d v="2022-12-01T00:00:00"/>
    <d v="2023-12-01T00:00:00"/>
    <x v="2"/>
    <s v="Regulated Electric (122)"/>
    <s v="Cheyenne Light Fuel &amp; Power Co"/>
    <x v="3"/>
    <x v="14"/>
  </r>
  <r>
    <n v="5"/>
    <n v="122"/>
    <x v="26"/>
    <s v="101000 Plant In Service"/>
    <n v="1"/>
    <n v="104233460.59"/>
    <n v="-2209.14"/>
    <n v="0"/>
    <n v="0"/>
    <n v="0"/>
    <n v="0"/>
    <n v="104231251.45"/>
    <s v="Wyoming"/>
    <d v="2022-12-01T00:00:00"/>
    <d v="2023-12-01T00:00:00"/>
    <x v="3"/>
    <s v="Regulated Electric (122)"/>
    <s v="Cheyenne Light Fuel &amp; Power Co"/>
    <x v="3"/>
    <x v="14"/>
  </r>
  <r>
    <n v="5"/>
    <n v="122"/>
    <x v="26"/>
    <s v="101000 Plant In Service"/>
    <n v="1"/>
    <n v="104231251.45"/>
    <n v="10121.120000000001"/>
    <n v="0"/>
    <n v="0"/>
    <n v="0"/>
    <n v="0"/>
    <n v="104241372.56999999"/>
    <s v="Wyoming"/>
    <d v="2022-12-01T00:00:00"/>
    <d v="2023-12-01T00:00:00"/>
    <x v="4"/>
    <s v="Regulated Electric (122)"/>
    <s v="Cheyenne Light Fuel &amp; Power Co"/>
    <x v="3"/>
    <x v="14"/>
  </r>
  <r>
    <n v="5"/>
    <n v="122"/>
    <x v="26"/>
    <s v="101000 Plant In Service"/>
    <n v="1"/>
    <n v="104241372.56999999"/>
    <n v="663495.82999999996"/>
    <n v="-460546.8"/>
    <n v="0"/>
    <n v="0"/>
    <n v="0"/>
    <n v="104444321.59999999"/>
    <s v="Wyoming"/>
    <d v="2022-12-01T00:00:00"/>
    <d v="2023-12-01T00:00:00"/>
    <x v="5"/>
    <s v="Regulated Electric (122)"/>
    <s v="Cheyenne Light Fuel &amp; Power Co"/>
    <x v="3"/>
    <x v="14"/>
  </r>
  <r>
    <n v="5"/>
    <n v="122"/>
    <x v="26"/>
    <s v="101000 Plant In Service"/>
    <n v="1"/>
    <n v="104444321.59999999"/>
    <n v="0"/>
    <n v="0"/>
    <n v="0"/>
    <n v="0"/>
    <n v="0"/>
    <n v="104444321.59999999"/>
    <s v="Wyoming"/>
    <d v="2022-12-01T00:00:00"/>
    <d v="2023-12-01T00:00:00"/>
    <x v="6"/>
    <s v="Regulated Electric (122)"/>
    <s v="Cheyenne Light Fuel &amp; Power Co"/>
    <x v="3"/>
    <x v="14"/>
  </r>
  <r>
    <n v="5"/>
    <n v="122"/>
    <x v="26"/>
    <s v="101000 Plant In Service"/>
    <n v="1"/>
    <n v="104444321.59999999"/>
    <n v="0"/>
    <n v="0"/>
    <n v="0"/>
    <n v="0"/>
    <n v="0"/>
    <n v="104444321.59999999"/>
    <s v="Wyoming"/>
    <d v="2022-12-01T00:00:00"/>
    <d v="2023-12-01T00:00:00"/>
    <x v="7"/>
    <s v="Regulated Electric (122)"/>
    <s v="Cheyenne Light Fuel &amp; Power Co"/>
    <x v="3"/>
    <x v="14"/>
  </r>
  <r>
    <n v="5"/>
    <n v="122"/>
    <x v="26"/>
    <s v="101000 Plant In Service"/>
    <n v="1"/>
    <n v="104444321.59999999"/>
    <n v="41874.75"/>
    <n v="-33394.75"/>
    <n v="0"/>
    <n v="0"/>
    <n v="0"/>
    <n v="104452801.59999999"/>
    <s v="Wyoming"/>
    <d v="2022-12-01T00:00:00"/>
    <d v="2023-12-01T00:00:00"/>
    <x v="8"/>
    <s v="Regulated Electric (122)"/>
    <s v="Cheyenne Light Fuel &amp; Power Co"/>
    <x v="3"/>
    <x v="14"/>
  </r>
  <r>
    <n v="5"/>
    <n v="122"/>
    <x v="26"/>
    <s v="101000 Plant In Service"/>
    <n v="1"/>
    <n v="104452801.59999999"/>
    <n v="0"/>
    <n v="0"/>
    <n v="0"/>
    <n v="0"/>
    <n v="0"/>
    <n v="104452801.59999999"/>
    <s v="Wyoming"/>
    <d v="2022-12-01T00:00:00"/>
    <d v="2023-12-01T00:00:00"/>
    <x v="9"/>
    <s v="Regulated Electric (122)"/>
    <s v="Cheyenne Light Fuel &amp; Power Co"/>
    <x v="3"/>
    <x v="14"/>
  </r>
  <r>
    <n v="5"/>
    <n v="122"/>
    <x v="26"/>
    <s v="101000 Plant In Service"/>
    <n v="1"/>
    <n v="104452801.59999999"/>
    <n v="0"/>
    <n v="0"/>
    <n v="0"/>
    <n v="0"/>
    <n v="0"/>
    <n v="104452801.59999999"/>
    <s v="Wyoming"/>
    <d v="2022-12-01T00:00:00"/>
    <d v="2023-12-01T00:00:00"/>
    <x v="10"/>
    <s v="Regulated Electric (122)"/>
    <s v="Cheyenne Light Fuel &amp; Power Co"/>
    <x v="3"/>
    <x v="14"/>
  </r>
  <r>
    <n v="5"/>
    <n v="122"/>
    <x v="27"/>
    <s v="101000 Plant In Service"/>
    <n v="1"/>
    <n v="0"/>
    <n v="15703.16"/>
    <n v="0"/>
    <n v="0"/>
    <n v="0"/>
    <n v="0"/>
    <n v="15703.16"/>
    <s v="Wyoming"/>
    <d v="2022-12-01T00:00:00"/>
    <d v="2023-12-01T00:00:00"/>
    <x v="0"/>
    <s v="Regulated Electric (122)"/>
    <s v="Cheyenne Light Fuel &amp; Power Co"/>
    <x v="3"/>
    <x v="14"/>
  </r>
  <r>
    <n v="5"/>
    <n v="122"/>
    <x v="27"/>
    <s v="101000 Plant In Service"/>
    <n v="1"/>
    <n v="15703.16"/>
    <n v="0"/>
    <n v="0"/>
    <n v="0"/>
    <n v="0"/>
    <n v="0"/>
    <n v="15703.16"/>
    <s v="Wyoming"/>
    <d v="2022-12-01T00:00:00"/>
    <d v="2023-12-01T00:00:00"/>
    <x v="1"/>
    <s v="Regulated Electric (122)"/>
    <s v="Cheyenne Light Fuel &amp; Power Co"/>
    <x v="3"/>
    <x v="14"/>
  </r>
  <r>
    <n v="5"/>
    <n v="122"/>
    <x v="27"/>
    <s v="101000 Plant In Service"/>
    <n v="1"/>
    <n v="15703.16"/>
    <n v="0"/>
    <n v="0"/>
    <n v="0"/>
    <n v="0"/>
    <n v="0"/>
    <n v="15703.16"/>
    <s v="Wyoming"/>
    <d v="2022-12-01T00:00:00"/>
    <d v="2023-12-01T00:00:00"/>
    <x v="2"/>
    <s v="Regulated Electric (122)"/>
    <s v="Cheyenne Light Fuel &amp; Power Co"/>
    <x v="3"/>
    <x v="14"/>
  </r>
  <r>
    <n v="5"/>
    <n v="122"/>
    <x v="27"/>
    <s v="101000 Plant In Service"/>
    <n v="1"/>
    <n v="15703.16"/>
    <n v="0"/>
    <n v="0"/>
    <n v="0"/>
    <n v="0"/>
    <n v="0"/>
    <n v="15703.16"/>
    <s v="Wyoming"/>
    <d v="2022-12-01T00:00:00"/>
    <d v="2023-12-01T00:00:00"/>
    <x v="3"/>
    <s v="Regulated Electric (122)"/>
    <s v="Cheyenne Light Fuel &amp; Power Co"/>
    <x v="3"/>
    <x v="14"/>
  </r>
  <r>
    <n v="5"/>
    <n v="122"/>
    <x v="27"/>
    <s v="101000 Plant In Service"/>
    <n v="1"/>
    <n v="15703.16"/>
    <n v="0"/>
    <n v="0"/>
    <n v="0"/>
    <n v="0"/>
    <n v="0"/>
    <n v="15703.16"/>
    <s v="Wyoming"/>
    <d v="2022-12-01T00:00:00"/>
    <d v="2023-12-01T00:00:00"/>
    <x v="4"/>
    <s v="Regulated Electric (122)"/>
    <s v="Cheyenne Light Fuel &amp; Power Co"/>
    <x v="3"/>
    <x v="14"/>
  </r>
  <r>
    <n v="5"/>
    <n v="122"/>
    <x v="27"/>
    <s v="101000 Plant In Service"/>
    <n v="1"/>
    <n v="15703.16"/>
    <n v="0"/>
    <n v="0"/>
    <n v="0"/>
    <n v="0"/>
    <n v="0"/>
    <n v="15703.16"/>
    <s v="Wyoming"/>
    <d v="2022-12-01T00:00:00"/>
    <d v="2023-12-01T00:00:00"/>
    <x v="5"/>
    <s v="Regulated Electric (122)"/>
    <s v="Cheyenne Light Fuel &amp; Power Co"/>
    <x v="3"/>
    <x v="14"/>
  </r>
  <r>
    <n v="5"/>
    <n v="122"/>
    <x v="27"/>
    <s v="101000 Plant In Service"/>
    <n v="1"/>
    <n v="15703.16"/>
    <n v="0"/>
    <n v="0"/>
    <n v="0"/>
    <n v="0"/>
    <n v="0"/>
    <n v="15703.16"/>
    <s v="Wyoming"/>
    <d v="2022-12-01T00:00:00"/>
    <d v="2023-12-01T00:00:00"/>
    <x v="6"/>
    <s v="Regulated Electric (122)"/>
    <s v="Cheyenne Light Fuel &amp; Power Co"/>
    <x v="3"/>
    <x v="14"/>
  </r>
  <r>
    <n v="5"/>
    <n v="122"/>
    <x v="27"/>
    <s v="101000 Plant In Service"/>
    <n v="1"/>
    <n v="15703.16"/>
    <n v="0"/>
    <n v="0"/>
    <n v="0"/>
    <n v="0"/>
    <n v="0"/>
    <n v="15703.16"/>
    <s v="Wyoming"/>
    <d v="2022-12-01T00:00:00"/>
    <d v="2023-12-01T00:00:00"/>
    <x v="7"/>
    <s v="Regulated Electric (122)"/>
    <s v="Cheyenne Light Fuel &amp; Power Co"/>
    <x v="3"/>
    <x v="14"/>
  </r>
  <r>
    <n v="5"/>
    <n v="122"/>
    <x v="27"/>
    <s v="101000 Plant In Service"/>
    <n v="1"/>
    <n v="15703.16"/>
    <n v="0"/>
    <n v="0"/>
    <n v="0"/>
    <n v="0"/>
    <n v="0"/>
    <n v="15703.16"/>
    <s v="Wyoming"/>
    <d v="2022-12-01T00:00:00"/>
    <d v="2023-12-01T00:00:00"/>
    <x v="8"/>
    <s v="Regulated Electric (122)"/>
    <s v="Cheyenne Light Fuel &amp; Power Co"/>
    <x v="3"/>
    <x v="14"/>
  </r>
  <r>
    <n v="5"/>
    <n v="122"/>
    <x v="27"/>
    <s v="101000 Plant In Service"/>
    <n v="1"/>
    <n v="15703.16"/>
    <n v="0"/>
    <n v="0"/>
    <n v="0"/>
    <n v="0"/>
    <n v="0"/>
    <n v="15703.16"/>
    <s v="Wyoming"/>
    <d v="2022-12-01T00:00:00"/>
    <d v="2023-12-01T00:00:00"/>
    <x v="9"/>
    <s v="Regulated Electric (122)"/>
    <s v="Cheyenne Light Fuel &amp; Power Co"/>
    <x v="3"/>
    <x v="14"/>
  </r>
  <r>
    <n v="5"/>
    <n v="122"/>
    <x v="27"/>
    <s v="101000 Plant In Service"/>
    <n v="1"/>
    <n v="15703.16"/>
    <n v="0"/>
    <n v="0"/>
    <n v="0"/>
    <n v="0"/>
    <n v="0"/>
    <n v="15703.16"/>
    <s v="Wyoming"/>
    <d v="2022-12-01T00:00:00"/>
    <d v="2023-12-01T00:00:00"/>
    <x v="10"/>
    <s v="Regulated Electric (122)"/>
    <s v="Cheyenne Light Fuel &amp; Power Co"/>
    <x v="3"/>
    <x v="14"/>
  </r>
  <r>
    <n v="5"/>
    <n v="122"/>
    <x v="28"/>
    <s v="101000 Plant In Service"/>
    <n v="1"/>
    <n v="74834427.189999998"/>
    <n v="0"/>
    <n v="0"/>
    <n v="0"/>
    <n v="0"/>
    <n v="0"/>
    <n v="74834427.189999998"/>
    <s v="Wyoming"/>
    <d v="2022-12-01T00:00:00"/>
    <d v="2023-12-01T00:00:00"/>
    <x v="11"/>
    <s v="Regulated Electric (122)"/>
    <s v="Cheyenne Light Fuel &amp; Power Co"/>
    <x v="3"/>
    <x v="15"/>
  </r>
  <r>
    <n v="5"/>
    <n v="122"/>
    <x v="28"/>
    <s v="101000 Plant In Service"/>
    <n v="1"/>
    <n v="74834427.189999998"/>
    <n v="0"/>
    <n v="0"/>
    <n v="0"/>
    <n v="0"/>
    <n v="0"/>
    <n v="74834427.189999998"/>
    <s v="Wyoming"/>
    <d v="2022-12-01T00:00:00"/>
    <d v="2023-12-01T00:00:00"/>
    <x v="12"/>
    <s v="Regulated Electric (122)"/>
    <s v="Cheyenne Light Fuel &amp; Power Co"/>
    <x v="3"/>
    <x v="15"/>
  </r>
  <r>
    <n v="5"/>
    <n v="122"/>
    <x v="28"/>
    <s v="101000 Plant In Service"/>
    <n v="1"/>
    <n v="74834427.189999998"/>
    <n v="1027768.16"/>
    <n v="-104450.06"/>
    <n v="0"/>
    <n v="0"/>
    <n v="0"/>
    <n v="75757745.290000007"/>
    <s v="Wyoming"/>
    <d v="2022-12-01T00:00:00"/>
    <d v="2023-12-01T00:00:00"/>
    <x v="0"/>
    <s v="Regulated Electric (122)"/>
    <s v="Cheyenne Light Fuel &amp; Power Co"/>
    <x v="3"/>
    <x v="15"/>
  </r>
  <r>
    <n v="5"/>
    <n v="122"/>
    <x v="28"/>
    <s v="101000 Plant In Service"/>
    <n v="1"/>
    <n v="75757745.290000007"/>
    <n v="0"/>
    <n v="0"/>
    <n v="0"/>
    <n v="0"/>
    <n v="0"/>
    <n v="75757745.290000007"/>
    <s v="Wyoming"/>
    <d v="2022-12-01T00:00:00"/>
    <d v="2023-12-01T00:00:00"/>
    <x v="1"/>
    <s v="Regulated Electric (122)"/>
    <s v="Cheyenne Light Fuel &amp; Power Co"/>
    <x v="3"/>
    <x v="15"/>
  </r>
  <r>
    <n v="5"/>
    <n v="122"/>
    <x v="28"/>
    <s v="101000 Plant In Service"/>
    <n v="1"/>
    <n v="75757745.290000007"/>
    <n v="0"/>
    <n v="0"/>
    <n v="0"/>
    <n v="0"/>
    <n v="0"/>
    <n v="75757745.290000007"/>
    <s v="Wyoming"/>
    <d v="2022-12-01T00:00:00"/>
    <d v="2023-12-01T00:00:00"/>
    <x v="2"/>
    <s v="Regulated Electric (122)"/>
    <s v="Cheyenne Light Fuel &amp; Power Co"/>
    <x v="3"/>
    <x v="15"/>
  </r>
  <r>
    <n v="5"/>
    <n v="122"/>
    <x v="28"/>
    <s v="101000 Plant In Service"/>
    <n v="1"/>
    <n v="75757745.290000007"/>
    <n v="0"/>
    <n v="0"/>
    <n v="0"/>
    <n v="0"/>
    <n v="0"/>
    <n v="75757745.290000007"/>
    <s v="Wyoming"/>
    <d v="2022-12-01T00:00:00"/>
    <d v="2023-12-01T00:00:00"/>
    <x v="3"/>
    <s v="Regulated Electric (122)"/>
    <s v="Cheyenne Light Fuel &amp; Power Co"/>
    <x v="3"/>
    <x v="15"/>
  </r>
  <r>
    <n v="5"/>
    <n v="122"/>
    <x v="28"/>
    <s v="101000 Plant In Service"/>
    <n v="1"/>
    <n v="75757745.290000007"/>
    <n v="0"/>
    <n v="0"/>
    <n v="0"/>
    <n v="0"/>
    <n v="0"/>
    <n v="75757745.290000007"/>
    <s v="Wyoming"/>
    <d v="2022-12-01T00:00:00"/>
    <d v="2023-12-01T00:00:00"/>
    <x v="4"/>
    <s v="Regulated Electric (122)"/>
    <s v="Cheyenne Light Fuel &amp; Power Co"/>
    <x v="3"/>
    <x v="15"/>
  </r>
  <r>
    <n v="5"/>
    <n v="122"/>
    <x v="28"/>
    <s v="101000 Plant In Service"/>
    <n v="1"/>
    <n v="75757745.290000007"/>
    <n v="0"/>
    <n v="0"/>
    <n v="0"/>
    <n v="0"/>
    <n v="0"/>
    <n v="75757745.290000007"/>
    <s v="Wyoming"/>
    <d v="2022-12-01T00:00:00"/>
    <d v="2023-12-01T00:00:00"/>
    <x v="5"/>
    <s v="Regulated Electric (122)"/>
    <s v="Cheyenne Light Fuel &amp; Power Co"/>
    <x v="3"/>
    <x v="15"/>
  </r>
  <r>
    <n v="5"/>
    <n v="122"/>
    <x v="28"/>
    <s v="101000 Plant In Service"/>
    <n v="1"/>
    <n v="75757745.290000007"/>
    <n v="0"/>
    <n v="0"/>
    <n v="0"/>
    <n v="0"/>
    <n v="0"/>
    <n v="75757745.290000007"/>
    <s v="Wyoming"/>
    <d v="2022-12-01T00:00:00"/>
    <d v="2023-12-01T00:00:00"/>
    <x v="6"/>
    <s v="Regulated Electric (122)"/>
    <s v="Cheyenne Light Fuel &amp; Power Co"/>
    <x v="3"/>
    <x v="15"/>
  </r>
  <r>
    <n v="5"/>
    <n v="122"/>
    <x v="28"/>
    <s v="101000 Plant In Service"/>
    <n v="1"/>
    <n v="75757745.290000007"/>
    <n v="0"/>
    <n v="0"/>
    <n v="0"/>
    <n v="0"/>
    <n v="0"/>
    <n v="75757745.290000007"/>
    <s v="Wyoming"/>
    <d v="2022-12-01T00:00:00"/>
    <d v="2023-12-01T00:00:00"/>
    <x v="7"/>
    <s v="Regulated Electric (122)"/>
    <s v="Cheyenne Light Fuel &amp; Power Co"/>
    <x v="3"/>
    <x v="15"/>
  </r>
  <r>
    <n v="5"/>
    <n v="122"/>
    <x v="28"/>
    <s v="101000 Plant In Service"/>
    <n v="1"/>
    <n v="75757745.290000007"/>
    <n v="0"/>
    <n v="0"/>
    <n v="0"/>
    <n v="0"/>
    <n v="0"/>
    <n v="75757745.290000007"/>
    <s v="Wyoming"/>
    <d v="2022-12-01T00:00:00"/>
    <d v="2023-12-01T00:00:00"/>
    <x v="8"/>
    <s v="Regulated Electric (122)"/>
    <s v="Cheyenne Light Fuel &amp; Power Co"/>
    <x v="3"/>
    <x v="15"/>
  </r>
  <r>
    <n v="5"/>
    <n v="122"/>
    <x v="28"/>
    <s v="101000 Plant In Service"/>
    <n v="1"/>
    <n v="75757745.290000007"/>
    <n v="0"/>
    <n v="0"/>
    <n v="0"/>
    <n v="0"/>
    <n v="0"/>
    <n v="75757745.290000007"/>
    <s v="Wyoming"/>
    <d v="2022-12-01T00:00:00"/>
    <d v="2023-12-01T00:00:00"/>
    <x v="9"/>
    <s v="Regulated Electric (122)"/>
    <s v="Cheyenne Light Fuel &amp; Power Co"/>
    <x v="3"/>
    <x v="15"/>
  </r>
  <r>
    <n v="5"/>
    <n v="122"/>
    <x v="28"/>
    <s v="101000 Plant In Service"/>
    <n v="1"/>
    <n v="75757745.290000007"/>
    <n v="0"/>
    <n v="0"/>
    <n v="0"/>
    <n v="0"/>
    <n v="0"/>
    <n v="75757745.290000007"/>
    <s v="Wyoming"/>
    <d v="2022-12-01T00:00:00"/>
    <d v="2023-12-01T00:00:00"/>
    <x v="10"/>
    <s v="Regulated Electric (122)"/>
    <s v="Cheyenne Light Fuel &amp; Power Co"/>
    <x v="3"/>
    <x v="15"/>
  </r>
  <r>
    <n v="5"/>
    <n v="122"/>
    <x v="29"/>
    <s v="101000 Plant In Service"/>
    <n v="1"/>
    <n v="7797222.2000000002"/>
    <n v="0"/>
    <n v="0"/>
    <n v="0"/>
    <n v="0"/>
    <n v="0"/>
    <n v="7797222.2000000002"/>
    <s v="Wyoming"/>
    <d v="2022-12-01T00:00:00"/>
    <d v="2023-12-01T00:00:00"/>
    <x v="11"/>
    <s v="Regulated Electric (122)"/>
    <s v="Cheyenne Light Fuel &amp; Power Co"/>
    <x v="3"/>
    <x v="16"/>
  </r>
  <r>
    <n v="5"/>
    <n v="122"/>
    <x v="29"/>
    <s v="101000 Plant In Service"/>
    <n v="1"/>
    <n v="7797222.2000000002"/>
    <n v="0"/>
    <n v="0"/>
    <n v="0"/>
    <n v="0"/>
    <n v="0"/>
    <n v="7797222.2000000002"/>
    <s v="Wyoming"/>
    <d v="2022-12-01T00:00:00"/>
    <d v="2023-12-01T00:00:00"/>
    <x v="12"/>
    <s v="Regulated Electric (122)"/>
    <s v="Cheyenne Light Fuel &amp; Power Co"/>
    <x v="3"/>
    <x v="16"/>
  </r>
  <r>
    <n v="5"/>
    <n v="122"/>
    <x v="29"/>
    <s v="101000 Plant In Service"/>
    <n v="1"/>
    <n v="7797222.2000000002"/>
    <n v="0"/>
    <n v="0"/>
    <n v="0"/>
    <n v="0"/>
    <n v="0"/>
    <n v="7797222.2000000002"/>
    <s v="Wyoming"/>
    <d v="2022-12-01T00:00:00"/>
    <d v="2023-12-01T00:00:00"/>
    <x v="0"/>
    <s v="Regulated Electric (122)"/>
    <s v="Cheyenne Light Fuel &amp; Power Co"/>
    <x v="3"/>
    <x v="16"/>
  </r>
  <r>
    <n v="5"/>
    <n v="122"/>
    <x v="29"/>
    <s v="101000 Plant In Service"/>
    <n v="1"/>
    <n v="7797222.2000000002"/>
    <n v="0"/>
    <n v="0"/>
    <n v="0"/>
    <n v="0"/>
    <n v="0"/>
    <n v="7797222.2000000002"/>
    <s v="Wyoming"/>
    <d v="2022-12-01T00:00:00"/>
    <d v="2023-12-01T00:00:00"/>
    <x v="1"/>
    <s v="Regulated Electric (122)"/>
    <s v="Cheyenne Light Fuel &amp; Power Co"/>
    <x v="3"/>
    <x v="16"/>
  </r>
  <r>
    <n v="5"/>
    <n v="122"/>
    <x v="29"/>
    <s v="101000 Plant In Service"/>
    <n v="1"/>
    <n v="7797222.2000000002"/>
    <n v="0"/>
    <n v="0"/>
    <n v="0"/>
    <n v="0"/>
    <n v="0"/>
    <n v="7797222.2000000002"/>
    <s v="Wyoming"/>
    <d v="2022-12-01T00:00:00"/>
    <d v="2023-12-01T00:00:00"/>
    <x v="2"/>
    <s v="Regulated Electric (122)"/>
    <s v="Cheyenne Light Fuel &amp; Power Co"/>
    <x v="3"/>
    <x v="16"/>
  </r>
  <r>
    <n v="5"/>
    <n v="122"/>
    <x v="29"/>
    <s v="101000 Plant In Service"/>
    <n v="1"/>
    <n v="7797222.2000000002"/>
    <n v="0"/>
    <n v="0"/>
    <n v="0"/>
    <n v="0"/>
    <n v="0"/>
    <n v="7797222.2000000002"/>
    <s v="Wyoming"/>
    <d v="2022-12-01T00:00:00"/>
    <d v="2023-12-01T00:00:00"/>
    <x v="3"/>
    <s v="Regulated Electric (122)"/>
    <s v="Cheyenne Light Fuel &amp; Power Co"/>
    <x v="3"/>
    <x v="16"/>
  </r>
  <r>
    <n v="5"/>
    <n v="122"/>
    <x v="29"/>
    <s v="101000 Plant In Service"/>
    <n v="1"/>
    <n v="7797222.2000000002"/>
    <n v="0"/>
    <n v="0"/>
    <n v="0"/>
    <n v="0"/>
    <n v="0"/>
    <n v="7797222.2000000002"/>
    <s v="Wyoming"/>
    <d v="2022-12-01T00:00:00"/>
    <d v="2023-12-01T00:00:00"/>
    <x v="4"/>
    <s v="Regulated Electric (122)"/>
    <s v="Cheyenne Light Fuel &amp; Power Co"/>
    <x v="3"/>
    <x v="16"/>
  </r>
  <r>
    <n v="5"/>
    <n v="122"/>
    <x v="29"/>
    <s v="101000 Plant In Service"/>
    <n v="1"/>
    <n v="7797222.2000000002"/>
    <n v="417646.78"/>
    <n v="-85000.98"/>
    <n v="0"/>
    <n v="0"/>
    <n v="0"/>
    <n v="8129868"/>
    <s v="Wyoming"/>
    <d v="2022-12-01T00:00:00"/>
    <d v="2023-12-01T00:00:00"/>
    <x v="5"/>
    <s v="Regulated Electric (122)"/>
    <s v="Cheyenne Light Fuel &amp; Power Co"/>
    <x v="3"/>
    <x v="16"/>
  </r>
  <r>
    <n v="5"/>
    <n v="122"/>
    <x v="29"/>
    <s v="101000 Plant In Service"/>
    <n v="1"/>
    <n v="8129868"/>
    <n v="0"/>
    <n v="0"/>
    <n v="0"/>
    <n v="0"/>
    <n v="0"/>
    <n v="8129868"/>
    <s v="Wyoming"/>
    <d v="2022-12-01T00:00:00"/>
    <d v="2023-12-01T00:00:00"/>
    <x v="6"/>
    <s v="Regulated Electric (122)"/>
    <s v="Cheyenne Light Fuel &amp; Power Co"/>
    <x v="3"/>
    <x v="16"/>
  </r>
  <r>
    <n v="5"/>
    <n v="122"/>
    <x v="29"/>
    <s v="101000 Plant In Service"/>
    <n v="1"/>
    <n v="8129868"/>
    <n v="0"/>
    <n v="0"/>
    <n v="0"/>
    <n v="0"/>
    <n v="0"/>
    <n v="8129868"/>
    <s v="Wyoming"/>
    <d v="2022-12-01T00:00:00"/>
    <d v="2023-12-01T00:00:00"/>
    <x v="7"/>
    <s v="Regulated Electric (122)"/>
    <s v="Cheyenne Light Fuel &amp; Power Co"/>
    <x v="3"/>
    <x v="16"/>
  </r>
  <r>
    <n v="5"/>
    <n v="122"/>
    <x v="29"/>
    <s v="101000 Plant In Service"/>
    <n v="1"/>
    <n v="8129868"/>
    <n v="0"/>
    <n v="0"/>
    <n v="0"/>
    <n v="0"/>
    <n v="0"/>
    <n v="8129868"/>
    <s v="Wyoming"/>
    <d v="2022-12-01T00:00:00"/>
    <d v="2023-12-01T00:00:00"/>
    <x v="8"/>
    <s v="Regulated Electric (122)"/>
    <s v="Cheyenne Light Fuel &amp; Power Co"/>
    <x v="3"/>
    <x v="16"/>
  </r>
  <r>
    <n v="5"/>
    <n v="122"/>
    <x v="29"/>
    <s v="101000 Plant In Service"/>
    <n v="1"/>
    <n v="8129868"/>
    <n v="0"/>
    <n v="0"/>
    <n v="0"/>
    <n v="0"/>
    <n v="0"/>
    <n v="8129868"/>
    <s v="Wyoming"/>
    <d v="2022-12-01T00:00:00"/>
    <d v="2023-12-01T00:00:00"/>
    <x v="9"/>
    <s v="Regulated Electric (122)"/>
    <s v="Cheyenne Light Fuel &amp; Power Co"/>
    <x v="3"/>
    <x v="16"/>
  </r>
  <r>
    <n v="5"/>
    <n v="122"/>
    <x v="29"/>
    <s v="101000 Plant In Service"/>
    <n v="1"/>
    <n v="8129868"/>
    <n v="0"/>
    <n v="0"/>
    <n v="0"/>
    <n v="0"/>
    <n v="0"/>
    <n v="8129868"/>
    <s v="Wyoming"/>
    <d v="2022-12-01T00:00:00"/>
    <d v="2023-12-01T00:00:00"/>
    <x v="10"/>
    <s v="Regulated Electric (122)"/>
    <s v="Cheyenne Light Fuel &amp; Power Co"/>
    <x v="3"/>
    <x v="16"/>
  </r>
  <r>
    <n v="5"/>
    <n v="122"/>
    <x v="30"/>
    <s v="101000 Plant In Service"/>
    <n v="1"/>
    <n v="102710.35"/>
    <n v="0"/>
    <n v="0"/>
    <n v="0"/>
    <n v="0"/>
    <n v="0"/>
    <n v="102710.35"/>
    <s v="Wyoming"/>
    <d v="2022-12-01T00:00:00"/>
    <d v="2023-12-01T00:00:00"/>
    <x v="11"/>
    <s v="Regulated Electric (122)"/>
    <s v="Cheyenne Light Fuel &amp; Power Co"/>
    <x v="3"/>
    <x v="17"/>
  </r>
  <r>
    <n v="5"/>
    <n v="122"/>
    <x v="30"/>
    <s v="101000 Plant In Service"/>
    <n v="1"/>
    <n v="102710.35"/>
    <n v="0"/>
    <n v="0"/>
    <n v="0"/>
    <n v="0"/>
    <n v="0"/>
    <n v="102710.35"/>
    <s v="Wyoming"/>
    <d v="2022-12-01T00:00:00"/>
    <d v="2023-12-01T00:00:00"/>
    <x v="12"/>
    <s v="Regulated Electric (122)"/>
    <s v="Cheyenne Light Fuel &amp; Power Co"/>
    <x v="3"/>
    <x v="17"/>
  </r>
  <r>
    <n v="5"/>
    <n v="122"/>
    <x v="30"/>
    <s v="101000 Plant In Service"/>
    <n v="1"/>
    <n v="102710.35"/>
    <n v="0"/>
    <n v="0"/>
    <n v="0"/>
    <n v="0"/>
    <n v="0"/>
    <n v="102710.35"/>
    <s v="Wyoming"/>
    <d v="2022-12-01T00:00:00"/>
    <d v="2023-12-01T00:00:00"/>
    <x v="0"/>
    <s v="Regulated Electric (122)"/>
    <s v="Cheyenne Light Fuel &amp; Power Co"/>
    <x v="3"/>
    <x v="17"/>
  </r>
  <r>
    <n v="5"/>
    <n v="122"/>
    <x v="30"/>
    <s v="101000 Plant In Service"/>
    <n v="1"/>
    <n v="102710.35"/>
    <n v="0"/>
    <n v="0"/>
    <n v="0"/>
    <n v="0"/>
    <n v="0"/>
    <n v="102710.35"/>
    <s v="Wyoming"/>
    <d v="2022-12-01T00:00:00"/>
    <d v="2023-12-01T00:00:00"/>
    <x v="1"/>
    <s v="Regulated Electric (122)"/>
    <s v="Cheyenne Light Fuel &amp; Power Co"/>
    <x v="3"/>
    <x v="17"/>
  </r>
  <r>
    <n v="5"/>
    <n v="122"/>
    <x v="30"/>
    <s v="101000 Plant In Service"/>
    <n v="1"/>
    <n v="102710.35"/>
    <n v="0"/>
    <n v="0"/>
    <n v="0"/>
    <n v="0"/>
    <n v="0"/>
    <n v="102710.35"/>
    <s v="Wyoming"/>
    <d v="2022-12-01T00:00:00"/>
    <d v="2023-12-01T00:00:00"/>
    <x v="2"/>
    <s v="Regulated Electric (122)"/>
    <s v="Cheyenne Light Fuel &amp; Power Co"/>
    <x v="3"/>
    <x v="17"/>
  </r>
  <r>
    <n v="5"/>
    <n v="122"/>
    <x v="30"/>
    <s v="101000 Plant In Service"/>
    <n v="1"/>
    <n v="102710.35"/>
    <n v="0"/>
    <n v="0"/>
    <n v="0"/>
    <n v="0"/>
    <n v="0"/>
    <n v="102710.35"/>
    <s v="Wyoming"/>
    <d v="2022-12-01T00:00:00"/>
    <d v="2023-12-01T00:00:00"/>
    <x v="3"/>
    <s v="Regulated Electric (122)"/>
    <s v="Cheyenne Light Fuel &amp; Power Co"/>
    <x v="3"/>
    <x v="17"/>
  </r>
  <r>
    <n v="5"/>
    <n v="122"/>
    <x v="30"/>
    <s v="101000 Plant In Service"/>
    <n v="1"/>
    <n v="102710.35"/>
    <n v="0"/>
    <n v="0"/>
    <n v="0"/>
    <n v="0"/>
    <n v="0"/>
    <n v="102710.35"/>
    <s v="Wyoming"/>
    <d v="2022-12-01T00:00:00"/>
    <d v="2023-12-01T00:00:00"/>
    <x v="4"/>
    <s v="Regulated Electric (122)"/>
    <s v="Cheyenne Light Fuel &amp; Power Co"/>
    <x v="3"/>
    <x v="17"/>
  </r>
  <r>
    <n v="5"/>
    <n v="122"/>
    <x v="30"/>
    <s v="101000 Plant In Service"/>
    <n v="1"/>
    <n v="102710.35"/>
    <n v="0"/>
    <n v="0"/>
    <n v="0"/>
    <n v="0"/>
    <n v="0"/>
    <n v="102710.35"/>
    <s v="Wyoming"/>
    <d v="2022-12-01T00:00:00"/>
    <d v="2023-12-01T00:00:00"/>
    <x v="5"/>
    <s v="Regulated Electric (122)"/>
    <s v="Cheyenne Light Fuel &amp; Power Co"/>
    <x v="3"/>
    <x v="17"/>
  </r>
  <r>
    <n v="5"/>
    <n v="122"/>
    <x v="30"/>
    <s v="101000 Plant In Service"/>
    <n v="1"/>
    <n v="102710.35"/>
    <n v="0"/>
    <n v="0"/>
    <n v="0"/>
    <n v="0"/>
    <n v="0"/>
    <n v="102710.35"/>
    <s v="Wyoming"/>
    <d v="2022-12-01T00:00:00"/>
    <d v="2023-12-01T00:00:00"/>
    <x v="6"/>
    <s v="Regulated Electric (122)"/>
    <s v="Cheyenne Light Fuel &amp; Power Co"/>
    <x v="3"/>
    <x v="17"/>
  </r>
  <r>
    <n v="5"/>
    <n v="122"/>
    <x v="30"/>
    <s v="101000 Plant In Service"/>
    <n v="1"/>
    <n v="102710.35"/>
    <n v="0"/>
    <n v="0"/>
    <n v="0"/>
    <n v="0"/>
    <n v="0"/>
    <n v="102710.35"/>
    <s v="Wyoming"/>
    <d v="2022-12-01T00:00:00"/>
    <d v="2023-12-01T00:00:00"/>
    <x v="7"/>
    <s v="Regulated Electric (122)"/>
    <s v="Cheyenne Light Fuel &amp; Power Co"/>
    <x v="3"/>
    <x v="17"/>
  </r>
  <r>
    <n v="5"/>
    <n v="122"/>
    <x v="30"/>
    <s v="101000 Plant In Service"/>
    <n v="1"/>
    <n v="102710.35"/>
    <n v="0"/>
    <n v="0"/>
    <n v="0"/>
    <n v="0"/>
    <n v="0"/>
    <n v="102710.35"/>
    <s v="Wyoming"/>
    <d v="2022-12-01T00:00:00"/>
    <d v="2023-12-01T00:00:00"/>
    <x v="8"/>
    <s v="Regulated Electric (122)"/>
    <s v="Cheyenne Light Fuel &amp; Power Co"/>
    <x v="3"/>
    <x v="17"/>
  </r>
  <r>
    <n v="5"/>
    <n v="122"/>
    <x v="30"/>
    <s v="101000 Plant In Service"/>
    <n v="1"/>
    <n v="102710.35"/>
    <n v="0"/>
    <n v="0"/>
    <n v="0"/>
    <n v="0"/>
    <n v="0"/>
    <n v="102710.35"/>
    <s v="Wyoming"/>
    <d v="2022-12-01T00:00:00"/>
    <d v="2023-12-01T00:00:00"/>
    <x v="9"/>
    <s v="Regulated Electric (122)"/>
    <s v="Cheyenne Light Fuel &amp; Power Co"/>
    <x v="3"/>
    <x v="17"/>
  </r>
  <r>
    <n v="5"/>
    <n v="122"/>
    <x v="30"/>
    <s v="101000 Plant In Service"/>
    <n v="1"/>
    <n v="102710.35"/>
    <n v="0"/>
    <n v="0"/>
    <n v="0"/>
    <n v="0"/>
    <n v="0"/>
    <n v="102710.35"/>
    <s v="Wyoming"/>
    <d v="2022-12-01T00:00:00"/>
    <d v="2023-12-01T00:00:00"/>
    <x v="10"/>
    <s v="Regulated Electric (122)"/>
    <s v="Cheyenne Light Fuel &amp; Power Co"/>
    <x v="3"/>
    <x v="17"/>
  </r>
  <r>
    <n v="5"/>
    <n v="122"/>
    <x v="31"/>
    <s v="101000 Plant In Service"/>
    <n v="1"/>
    <n v="3201778.11"/>
    <n v="0"/>
    <n v="0"/>
    <n v="0"/>
    <n v="0"/>
    <n v="0"/>
    <n v="3201778.11"/>
    <s v="Wyoming"/>
    <d v="2022-12-01T00:00:00"/>
    <d v="2023-12-01T00:00:00"/>
    <x v="11"/>
    <s v="Regulated Electric (122)"/>
    <s v="Cheyenne Light Fuel &amp; Power Co"/>
    <x v="3"/>
    <x v="18"/>
  </r>
  <r>
    <n v="5"/>
    <n v="122"/>
    <x v="31"/>
    <s v="101000 Plant In Service"/>
    <n v="1"/>
    <n v="3201778.11"/>
    <n v="0"/>
    <n v="0"/>
    <n v="0"/>
    <n v="0"/>
    <n v="0"/>
    <n v="3201778.11"/>
    <s v="Wyoming"/>
    <d v="2022-12-01T00:00:00"/>
    <d v="2023-12-01T00:00:00"/>
    <x v="12"/>
    <s v="Regulated Electric (122)"/>
    <s v="Cheyenne Light Fuel &amp; Power Co"/>
    <x v="3"/>
    <x v="18"/>
  </r>
  <r>
    <n v="5"/>
    <n v="122"/>
    <x v="31"/>
    <s v="101000 Plant In Service"/>
    <n v="1"/>
    <n v="3201778.11"/>
    <n v="0"/>
    <n v="0"/>
    <n v="0"/>
    <n v="0"/>
    <n v="0"/>
    <n v="3201778.11"/>
    <s v="Wyoming"/>
    <d v="2022-12-01T00:00:00"/>
    <d v="2023-12-01T00:00:00"/>
    <x v="0"/>
    <s v="Regulated Electric (122)"/>
    <s v="Cheyenne Light Fuel &amp; Power Co"/>
    <x v="3"/>
    <x v="18"/>
  </r>
  <r>
    <n v="5"/>
    <n v="122"/>
    <x v="31"/>
    <s v="101000 Plant In Service"/>
    <n v="1"/>
    <n v="3201778.11"/>
    <n v="0"/>
    <n v="0"/>
    <n v="0"/>
    <n v="0"/>
    <n v="0"/>
    <n v="3201778.11"/>
    <s v="Wyoming"/>
    <d v="2022-12-01T00:00:00"/>
    <d v="2023-12-01T00:00:00"/>
    <x v="1"/>
    <s v="Regulated Electric (122)"/>
    <s v="Cheyenne Light Fuel &amp; Power Co"/>
    <x v="3"/>
    <x v="18"/>
  </r>
  <r>
    <n v="5"/>
    <n v="122"/>
    <x v="31"/>
    <s v="101000 Plant In Service"/>
    <n v="1"/>
    <n v="3201778.11"/>
    <n v="0"/>
    <n v="0"/>
    <n v="0"/>
    <n v="0"/>
    <n v="0"/>
    <n v="3201778.11"/>
    <s v="Wyoming"/>
    <d v="2022-12-01T00:00:00"/>
    <d v="2023-12-01T00:00:00"/>
    <x v="2"/>
    <s v="Regulated Electric (122)"/>
    <s v="Cheyenne Light Fuel &amp; Power Co"/>
    <x v="3"/>
    <x v="18"/>
  </r>
  <r>
    <n v="5"/>
    <n v="122"/>
    <x v="31"/>
    <s v="101000 Plant In Service"/>
    <n v="1"/>
    <n v="3201778.11"/>
    <n v="0"/>
    <n v="0"/>
    <n v="0"/>
    <n v="0"/>
    <n v="0"/>
    <n v="3201778.11"/>
    <s v="Wyoming"/>
    <d v="2022-12-01T00:00:00"/>
    <d v="2023-12-01T00:00:00"/>
    <x v="3"/>
    <s v="Regulated Electric (122)"/>
    <s v="Cheyenne Light Fuel &amp; Power Co"/>
    <x v="3"/>
    <x v="18"/>
  </r>
  <r>
    <n v="5"/>
    <n v="122"/>
    <x v="31"/>
    <s v="101000 Plant In Service"/>
    <n v="1"/>
    <n v="3201778.11"/>
    <n v="0"/>
    <n v="0"/>
    <n v="0"/>
    <n v="0"/>
    <n v="0"/>
    <n v="3201778.11"/>
    <s v="Wyoming"/>
    <d v="2022-12-01T00:00:00"/>
    <d v="2023-12-01T00:00:00"/>
    <x v="4"/>
    <s v="Regulated Electric (122)"/>
    <s v="Cheyenne Light Fuel &amp; Power Co"/>
    <x v="3"/>
    <x v="18"/>
  </r>
  <r>
    <n v="5"/>
    <n v="122"/>
    <x v="31"/>
    <s v="101000 Plant In Service"/>
    <n v="1"/>
    <n v="3201778.11"/>
    <n v="0"/>
    <n v="0"/>
    <n v="0"/>
    <n v="0"/>
    <n v="0"/>
    <n v="3201778.11"/>
    <s v="Wyoming"/>
    <d v="2022-12-01T00:00:00"/>
    <d v="2023-12-01T00:00:00"/>
    <x v="5"/>
    <s v="Regulated Electric (122)"/>
    <s v="Cheyenne Light Fuel &amp; Power Co"/>
    <x v="3"/>
    <x v="18"/>
  </r>
  <r>
    <n v="5"/>
    <n v="122"/>
    <x v="31"/>
    <s v="101000 Plant In Service"/>
    <n v="1"/>
    <n v="3201778.11"/>
    <n v="0"/>
    <n v="0"/>
    <n v="0"/>
    <n v="0"/>
    <n v="0"/>
    <n v="3201778.11"/>
    <s v="Wyoming"/>
    <d v="2022-12-01T00:00:00"/>
    <d v="2023-12-01T00:00:00"/>
    <x v="6"/>
    <s v="Regulated Electric (122)"/>
    <s v="Cheyenne Light Fuel &amp; Power Co"/>
    <x v="3"/>
    <x v="18"/>
  </r>
  <r>
    <n v="5"/>
    <n v="122"/>
    <x v="31"/>
    <s v="101000 Plant In Service"/>
    <n v="1"/>
    <n v="3201778.11"/>
    <n v="0"/>
    <n v="0"/>
    <n v="0"/>
    <n v="0"/>
    <n v="0"/>
    <n v="3201778.11"/>
    <s v="Wyoming"/>
    <d v="2022-12-01T00:00:00"/>
    <d v="2023-12-01T00:00:00"/>
    <x v="7"/>
    <s v="Regulated Electric (122)"/>
    <s v="Cheyenne Light Fuel &amp; Power Co"/>
    <x v="3"/>
    <x v="18"/>
  </r>
  <r>
    <n v="5"/>
    <n v="122"/>
    <x v="31"/>
    <s v="101000 Plant In Service"/>
    <n v="1"/>
    <n v="3201778.11"/>
    <n v="0"/>
    <n v="0"/>
    <n v="0"/>
    <n v="0"/>
    <n v="0"/>
    <n v="3201778.11"/>
    <s v="Wyoming"/>
    <d v="2022-12-01T00:00:00"/>
    <d v="2023-12-01T00:00:00"/>
    <x v="8"/>
    <s v="Regulated Electric (122)"/>
    <s v="Cheyenne Light Fuel &amp; Power Co"/>
    <x v="3"/>
    <x v="18"/>
  </r>
  <r>
    <n v="5"/>
    <n v="122"/>
    <x v="31"/>
    <s v="101000 Plant In Service"/>
    <n v="1"/>
    <n v="3201778.11"/>
    <n v="0"/>
    <n v="-660950"/>
    <n v="0"/>
    <n v="0"/>
    <n v="0"/>
    <n v="2540828.11"/>
    <s v="Wyoming"/>
    <d v="2022-12-01T00:00:00"/>
    <d v="2023-12-01T00:00:00"/>
    <x v="9"/>
    <s v="Regulated Electric (122)"/>
    <s v="Cheyenne Light Fuel &amp; Power Co"/>
    <x v="3"/>
    <x v="18"/>
  </r>
  <r>
    <n v="5"/>
    <n v="122"/>
    <x v="31"/>
    <s v="101000 Plant In Service"/>
    <n v="1"/>
    <n v="2540828.11"/>
    <n v="0"/>
    <n v="0"/>
    <n v="0"/>
    <n v="0"/>
    <n v="0"/>
    <n v="2540828.11"/>
    <s v="Wyoming"/>
    <d v="2022-12-01T00:00:00"/>
    <d v="2023-12-01T00:00:00"/>
    <x v="10"/>
    <s v="Regulated Electric (122)"/>
    <s v="Cheyenne Light Fuel &amp; Power Co"/>
    <x v="3"/>
    <x v="18"/>
  </r>
  <r>
    <n v="5"/>
    <n v="122"/>
    <x v="32"/>
    <s v="101000 Plant In Service"/>
    <n v="1"/>
    <n v="9811724.9000000004"/>
    <n v="0"/>
    <n v="0"/>
    <n v="0"/>
    <n v="0"/>
    <n v="0"/>
    <n v="9811724.9000000004"/>
    <s v="Wyoming"/>
    <d v="2022-12-01T00:00:00"/>
    <d v="2023-12-01T00:00:00"/>
    <x v="11"/>
    <s v="Regulated Electric (122)"/>
    <s v="Cheyenne Light Fuel &amp; Power Co"/>
    <x v="3"/>
    <x v="19"/>
  </r>
  <r>
    <n v="5"/>
    <n v="122"/>
    <x v="32"/>
    <s v="101000 Plant In Service"/>
    <n v="1"/>
    <n v="9811724.9000000004"/>
    <n v="0"/>
    <n v="0"/>
    <n v="0"/>
    <n v="0"/>
    <n v="0"/>
    <n v="9811724.9000000004"/>
    <s v="Wyoming"/>
    <d v="2022-12-01T00:00:00"/>
    <d v="2023-12-01T00:00:00"/>
    <x v="12"/>
    <s v="Regulated Electric (122)"/>
    <s v="Cheyenne Light Fuel &amp; Power Co"/>
    <x v="3"/>
    <x v="19"/>
  </r>
  <r>
    <n v="5"/>
    <n v="122"/>
    <x v="32"/>
    <s v="101000 Plant In Service"/>
    <n v="1"/>
    <n v="9811724.9000000004"/>
    <n v="0"/>
    <n v="0"/>
    <n v="0"/>
    <n v="0"/>
    <n v="0"/>
    <n v="9811724.9000000004"/>
    <s v="Wyoming"/>
    <d v="2022-12-01T00:00:00"/>
    <d v="2023-12-01T00:00:00"/>
    <x v="0"/>
    <s v="Regulated Electric (122)"/>
    <s v="Cheyenne Light Fuel &amp; Power Co"/>
    <x v="3"/>
    <x v="19"/>
  </r>
  <r>
    <n v="5"/>
    <n v="122"/>
    <x v="32"/>
    <s v="101000 Plant In Service"/>
    <n v="1"/>
    <n v="9811724.9000000004"/>
    <n v="0"/>
    <n v="0"/>
    <n v="0"/>
    <n v="0"/>
    <n v="0"/>
    <n v="9811724.9000000004"/>
    <s v="Wyoming"/>
    <d v="2022-12-01T00:00:00"/>
    <d v="2023-12-01T00:00:00"/>
    <x v="1"/>
    <s v="Regulated Electric (122)"/>
    <s v="Cheyenne Light Fuel &amp; Power Co"/>
    <x v="3"/>
    <x v="19"/>
  </r>
  <r>
    <n v="5"/>
    <n v="122"/>
    <x v="32"/>
    <s v="101000 Plant In Service"/>
    <n v="1"/>
    <n v="9811724.9000000004"/>
    <n v="0"/>
    <n v="0"/>
    <n v="0"/>
    <n v="0"/>
    <n v="0"/>
    <n v="9811724.9000000004"/>
    <s v="Wyoming"/>
    <d v="2022-12-01T00:00:00"/>
    <d v="2023-12-01T00:00:00"/>
    <x v="2"/>
    <s v="Regulated Electric (122)"/>
    <s v="Cheyenne Light Fuel &amp; Power Co"/>
    <x v="3"/>
    <x v="19"/>
  </r>
  <r>
    <n v="5"/>
    <n v="122"/>
    <x v="32"/>
    <s v="101000 Plant In Service"/>
    <n v="1"/>
    <n v="9811724.9000000004"/>
    <n v="0"/>
    <n v="0"/>
    <n v="0"/>
    <n v="0"/>
    <n v="0"/>
    <n v="9811724.9000000004"/>
    <s v="Wyoming"/>
    <d v="2022-12-01T00:00:00"/>
    <d v="2023-12-01T00:00:00"/>
    <x v="3"/>
    <s v="Regulated Electric (122)"/>
    <s v="Cheyenne Light Fuel &amp; Power Co"/>
    <x v="3"/>
    <x v="19"/>
  </r>
  <r>
    <n v="5"/>
    <n v="122"/>
    <x v="32"/>
    <s v="101000 Plant In Service"/>
    <n v="1"/>
    <n v="9811724.9000000004"/>
    <n v="53574.99"/>
    <n v="-42651.66"/>
    <n v="0"/>
    <n v="0"/>
    <n v="0"/>
    <n v="9822648.2300000004"/>
    <s v="Wyoming"/>
    <d v="2022-12-01T00:00:00"/>
    <d v="2023-12-01T00:00:00"/>
    <x v="4"/>
    <s v="Regulated Electric (122)"/>
    <s v="Cheyenne Light Fuel &amp; Power Co"/>
    <x v="3"/>
    <x v="19"/>
  </r>
  <r>
    <n v="5"/>
    <n v="122"/>
    <x v="32"/>
    <s v="101000 Plant In Service"/>
    <n v="1"/>
    <n v="9822648.2300000004"/>
    <n v="1103.83"/>
    <n v="0"/>
    <n v="0"/>
    <n v="0"/>
    <n v="0"/>
    <n v="9823752.0600000005"/>
    <s v="Wyoming"/>
    <d v="2022-12-01T00:00:00"/>
    <d v="2023-12-01T00:00:00"/>
    <x v="5"/>
    <s v="Regulated Electric (122)"/>
    <s v="Cheyenne Light Fuel &amp; Power Co"/>
    <x v="3"/>
    <x v="19"/>
  </r>
  <r>
    <n v="5"/>
    <n v="122"/>
    <x v="32"/>
    <s v="101000 Plant In Service"/>
    <n v="1"/>
    <n v="9823752.0600000005"/>
    <n v="0"/>
    <n v="0"/>
    <n v="0"/>
    <n v="0"/>
    <n v="0"/>
    <n v="9823752.0600000005"/>
    <s v="Wyoming"/>
    <d v="2022-12-01T00:00:00"/>
    <d v="2023-12-01T00:00:00"/>
    <x v="6"/>
    <s v="Regulated Electric (122)"/>
    <s v="Cheyenne Light Fuel &amp; Power Co"/>
    <x v="3"/>
    <x v="19"/>
  </r>
  <r>
    <n v="5"/>
    <n v="122"/>
    <x v="32"/>
    <s v="101000 Plant In Service"/>
    <n v="1"/>
    <n v="9823752.0600000005"/>
    <n v="2299.36"/>
    <n v="0"/>
    <n v="0"/>
    <n v="0"/>
    <n v="0"/>
    <n v="9826051.4199999999"/>
    <s v="Wyoming"/>
    <d v="2022-12-01T00:00:00"/>
    <d v="2023-12-01T00:00:00"/>
    <x v="7"/>
    <s v="Regulated Electric (122)"/>
    <s v="Cheyenne Light Fuel &amp; Power Co"/>
    <x v="3"/>
    <x v="19"/>
  </r>
  <r>
    <n v="5"/>
    <n v="122"/>
    <x v="32"/>
    <s v="101000 Plant In Service"/>
    <n v="1"/>
    <n v="9826051.4199999999"/>
    <n v="-2299.36"/>
    <n v="0"/>
    <n v="0"/>
    <n v="0"/>
    <n v="0"/>
    <n v="9823752.0600000005"/>
    <s v="Wyoming"/>
    <d v="2022-12-01T00:00:00"/>
    <d v="2023-12-01T00:00:00"/>
    <x v="8"/>
    <s v="Regulated Electric (122)"/>
    <s v="Cheyenne Light Fuel &amp; Power Co"/>
    <x v="3"/>
    <x v="19"/>
  </r>
  <r>
    <n v="5"/>
    <n v="122"/>
    <x v="32"/>
    <s v="101000 Plant In Service"/>
    <n v="1"/>
    <n v="9823752.0600000005"/>
    <n v="158495.71"/>
    <n v="-17292.59"/>
    <n v="0"/>
    <n v="0"/>
    <n v="0"/>
    <n v="9964955.1799999997"/>
    <s v="Wyoming"/>
    <d v="2022-12-01T00:00:00"/>
    <d v="2023-12-01T00:00:00"/>
    <x v="9"/>
    <s v="Regulated Electric (122)"/>
    <s v="Cheyenne Light Fuel &amp; Power Co"/>
    <x v="3"/>
    <x v="19"/>
  </r>
  <r>
    <n v="5"/>
    <n v="122"/>
    <x v="32"/>
    <s v="101000 Plant In Service"/>
    <n v="1"/>
    <n v="9964955.1799999997"/>
    <n v="0"/>
    <n v="0"/>
    <n v="0"/>
    <n v="0"/>
    <n v="0"/>
    <n v="9964955.1799999997"/>
    <s v="Wyoming"/>
    <d v="2022-12-01T00:00:00"/>
    <d v="2023-12-01T00:00:00"/>
    <x v="10"/>
    <s v="Regulated Electric (122)"/>
    <s v="Cheyenne Light Fuel &amp; Power Co"/>
    <x v="3"/>
    <x v="19"/>
  </r>
  <r>
    <n v="5"/>
    <n v="122"/>
    <x v="33"/>
    <s v="101000 Plant In Service"/>
    <n v="1"/>
    <n v="0"/>
    <n v="0"/>
    <n v="0"/>
    <n v="0"/>
    <n v="0"/>
    <n v="0"/>
    <n v="0"/>
    <s v="Wyoming"/>
    <d v="2022-12-01T00:00:00"/>
    <d v="2023-12-01T00:00:00"/>
    <x v="11"/>
    <s v="Regulated Electric (122)"/>
    <s v="Cheyenne Light Fuel &amp; Power Co"/>
    <x v="3"/>
    <x v="19"/>
  </r>
  <r>
    <n v="5"/>
    <n v="122"/>
    <x v="33"/>
    <s v="101000 Plant In Service"/>
    <n v="1"/>
    <n v="0"/>
    <n v="0"/>
    <n v="0"/>
    <n v="0"/>
    <n v="0"/>
    <n v="0"/>
    <n v="0"/>
    <s v="Wyoming"/>
    <d v="2022-12-01T00:00:00"/>
    <d v="2023-12-01T00:00:00"/>
    <x v="12"/>
    <s v="Regulated Electric (122)"/>
    <s v="Cheyenne Light Fuel &amp; Power Co"/>
    <x v="3"/>
    <x v="19"/>
  </r>
  <r>
    <n v="5"/>
    <n v="122"/>
    <x v="33"/>
    <s v="101000 Plant In Service"/>
    <n v="1"/>
    <n v="0"/>
    <n v="0"/>
    <n v="0"/>
    <n v="0"/>
    <n v="0"/>
    <n v="0"/>
    <n v="0"/>
    <s v="Wyoming"/>
    <d v="2022-12-01T00:00:00"/>
    <d v="2023-12-01T00:00:00"/>
    <x v="0"/>
    <s v="Regulated Electric (122)"/>
    <s v="Cheyenne Light Fuel &amp; Power Co"/>
    <x v="3"/>
    <x v="19"/>
  </r>
  <r>
    <n v="5"/>
    <n v="122"/>
    <x v="33"/>
    <s v="101000 Plant In Service"/>
    <n v="1"/>
    <n v="0"/>
    <n v="0"/>
    <n v="0"/>
    <n v="0"/>
    <n v="0"/>
    <n v="0"/>
    <n v="0"/>
    <s v="Wyoming"/>
    <d v="2022-12-01T00:00:00"/>
    <d v="2023-12-01T00:00:00"/>
    <x v="1"/>
    <s v="Regulated Electric (122)"/>
    <s v="Cheyenne Light Fuel &amp; Power Co"/>
    <x v="3"/>
    <x v="19"/>
  </r>
  <r>
    <n v="5"/>
    <n v="122"/>
    <x v="33"/>
    <s v="101000 Plant In Service"/>
    <n v="1"/>
    <n v="0"/>
    <n v="0"/>
    <n v="0"/>
    <n v="0"/>
    <n v="0"/>
    <n v="0"/>
    <n v="0"/>
    <s v="Wyoming"/>
    <d v="2022-12-01T00:00:00"/>
    <d v="2023-12-01T00:00:00"/>
    <x v="2"/>
    <s v="Regulated Electric (122)"/>
    <s v="Cheyenne Light Fuel &amp; Power Co"/>
    <x v="3"/>
    <x v="19"/>
  </r>
  <r>
    <n v="5"/>
    <n v="122"/>
    <x v="33"/>
    <s v="101000 Plant In Service"/>
    <n v="1"/>
    <n v="0"/>
    <n v="0"/>
    <n v="0"/>
    <n v="0"/>
    <n v="0"/>
    <n v="0"/>
    <n v="0"/>
    <s v="Wyoming"/>
    <d v="2022-12-01T00:00:00"/>
    <d v="2023-12-01T00:00:00"/>
    <x v="3"/>
    <s v="Regulated Electric (122)"/>
    <s v="Cheyenne Light Fuel &amp; Power Co"/>
    <x v="3"/>
    <x v="19"/>
  </r>
  <r>
    <n v="5"/>
    <n v="122"/>
    <x v="33"/>
    <s v="101000 Plant In Service"/>
    <n v="1"/>
    <n v="0"/>
    <n v="0"/>
    <n v="0"/>
    <n v="0"/>
    <n v="0"/>
    <n v="0"/>
    <n v="0"/>
    <s v="Wyoming"/>
    <d v="2022-12-01T00:00:00"/>
    <d v="2023-12-01T00:00:00"/>
    <x v="4"/>
    <s v="Regulated Electric (122)"/>
    <s v="Cheyenne Light Fuel &amp; Power Co"/>
    <x v="3"/>
    <x v="19"/>
  </r>
  <r>
    <n v="5"/>
    <n v="122"/>
    <x v="33"/>
    <s v="101000 Plant In Service"/>
    <n v="1"/>
    <n v="0"/>
    <n v="0"/>
    <n v="0"/>
    <n v="0"/>
    <n v="0"/>
    <n v="0"/>
    <n v="0"/>
    <s v="Wyoming"/>
    <d v="2022-12-01T00:00:00"/>
    <d v="2023-12-01T00:00:00"/>
    <x v="5"/>
    <s v="Regulated Electric (122)"/>
    <s v="Cheyenne Light Fuel &amp; Power Co"/>
    <x v="3"/>
    <x v="19"/>
  </r>
  <r>
    <n v="5"/>
    <n v="122"/>
    <x v="33"/>
    <s v="101000 Plant In Service"/>
    <n v="1"/>
    <n v="0"/>
    <n v="0"/>
    <n v="0"/>
    <n v="0"/>
    <n v="0"/>
    <n v="0"/>
    <n v="0"/>
    <s v="Wyoming"/>
    <d v="2022-12-01T00:00:00"/>
    <d v="2023-12-01T00:00:00"/>
    <x v="6"/>
    <s v="Regulated Electric (122)"/>
    <s v="Cheyenne Light Fuel &amp; Power Co"/>
    <x v="3"/>
    <x v="19"/>
  </r>
  <r>
    <n v="5"/>
    <n v="122"/>
    <x v="33"/>
    <s v="101000 Plant In Service"/>
    <n v="1"/>
    <n v="0"/>
    <n v="0"/>
    <n v="0"/>
    <n v="0"/>
    <n v="0"/>
    <n v="0"/>
    <n v="0"/>
    <s v="Wyoming"/>
    <d v="2022-12-01T00:00:00"/>
    <d v="2023-12-01T00:00:00"/>
    <x v="7"/>
    <s v="Regulated Electric (122)"/>
    <s v="Cheyenne Light Fuel &amp; Power Co"/>
    <x v="3"/>
    <x v="19"/>
  </r>
  <r>
    <n v="5"/>
    <n v="122"/>
    <x v="33"/>
    <s v="101000 Plant In Service"/>
    <n v="1"/>
    <n v="0"/>
    <n v="0"/>
    <n v="0"/>
    <n v="0"/>
    <n v="0"/>
    <n v="0"/>
    <n v="0"/>
    <s v="Wyoming"/>
    <d v="2022-12-01T00:00:00"/>
    <d v="2023-12-01T00:00:00"/>
    <x v="8"/>
    <s v="Regulated Electric (122)"/>
    <s v="Cheyenne Light Fuel &amp; Power Co"/>
    <x v="3"/>
    <x v="19"/>
  </r>
  <r>
    <n v="5"/>
    <n v="122"/>
    <x v="33"/>
    <s v="101000 Plant In Service"/>
    <n v="1"/>
    <n v="0"/>
    <n v="0"/>
    <n v="0"/>
    <n v="0"/>
    <n v="0"/>
    <n v="0"/>
    <n v="0"/>
    <s v="Wyoming"/>
    <d v="2022-12-01T00:00:00"/>
    <d v="2023-12-01T00:00:00"/>
    <x v="9"/>
    <s v="Regulated Electric (122)"/>
    <s v="Cheyenne Light Fuel &amp; Power Co"/>
    <x v="3"/>
    <x v="19"/>
  </r>
  <r>
    <n v="5"/>
    <n v="122"/>
    <x v="33"/>
    <s v="101000 Plant In Service"/>
    <n v="1"/>
    <n v="0"/>
    <n v="0"/>
    <n v="0"/>
    <n v="0"/>
    <n v="0"/>
    <n v="0"/>
    <n v="0"/>
    <s v="Wyoming"/>
    <d v="2022-12-01T00:00:00"/>
    <d v="2023-12-01T00:00:00"/>
    <x v="10"/>
    <s v="Regulated Electric (122)"/>
    <s v="Cheyenne Light Fuel &amp; Power Co"/>
    <x v="3"/>
    <x v="19"/>
  </r>
  <r>
    <n v="5"/>
    <n v="122"/>
    <x v="34"/>
    <s v="101000 Plant In Service"/>
    <n v="1"/>
    <n v="2203589.9700000002"/>
    <n v="0"/>
    <n v="0"/>
    <n v="0"/>
    <n v="0"/>
    <n v="0"/>
    <n v="2203589.9700000002"/>
    <s v="Wyoming"/>
    <d v="2022-12-01T00:00:00"/>
    <d v="2023-12-01T00:00:00"/>
    <x v="11"/>
    <s v="Regulated Electric (122)"/>
    <s v="Cheyenne Light Fuel &amp; Power Co"/>
    <x v="3"/>
    <x v="20"/>
  </r>
  <r>
    <n v="5"/>
    <n v="122"/>
    <x v="34"/>
    <s v="101000 Plant In Service"/>
    <n v="1"/>
    <n v="2203589.9700000002"/>
    <n v="0"/>
    <n v="0"/>
    <n v="0"/>
    <n v="0"/>
    <n v="0"/>
    <n v="2203589.9700000002"/>
    <s v="Wyoming"/>
    <d v="2022-12-01T00:00:00"/>
    <d v="2023-12-01T00:00:00"/>
    <x v="12"/>
    <s v="Regulated Electric (122)"/>
    <s v="Cheyenne Light Fuel &amp; Power Co"/>
    <x v="3"/>
    <x v="20"/>
  </r>
  <r>
    <n v="5"/>
    <n v="122"/>
    <x v="34"/>
    <s v="101000 Plant In Service"/>
    <n v="1"/>
    <n v="2203589.9700000002"/>
    <n v="0"/>
    <n v="0"/>
    <n v="0"/>
    <n v="0"/>
    <n v="0"/>
    <n v="2203589.9700000002"/>
    <s v="Wyoming"/>
    <d v="2022-12-01T00:00:00"/>
    <d v="2023-12-01T00:00:00"/>
    <x v="0"/>
    <s v="Regulated Electric (122)"/>
    <s v="Cheyenne Light Fuel &amp; Power Co"/>
    <x v="3"/>
    <x v="20"/>
  </r>
  <r>
    <n v="5"/>
    <n v="122"/>
    <x v="34"/>
    <s v="101000 Plant In Service"/>
    <n v="1"/>
    <n v="2203589.9700000002"/>
    <n v="0"/>
    <n v="0"/>
    <n v="0"/>
    <n v="0"/>
    <n v="0"/>
    <n v="2203589.9700000002"/>
    <s v="Wyoming"/>
    <d v="2022-12-01T00:00:00"/>
    <d v="2023-12-01T00:00:00"/>
    <x v="1"/>
    <s v="Regulated Electric (122)"/>
    <s v="Cheyenne Light Fuel &amp; Power Co"/>
    <x v="3"/>
    <x v="20"/>
  </r>
  <r>
    <n v="5"/>
    <n v="122"/>
    <x v="34"/>
    <s v="101000 Plant In Service"/>
    <n v="1"/>
    <n v="2203589.9700000002"/>
    <n v="0"/>
    <n v="0"/>
    <n v="0"/>
    <n v="0"/>
    <n v="0"/>
    <n v="2203589.9700000002"/>
    <s v="Wyoming"/>
    <d v="2022-12-01T00:00:00"/>
    <d v="2023-12-01T00:00:00"/>
    <x v="2"/>
    <s v="Regulated Electric (122)"/>
    <s v="Cheyenne Light Fuel &amp; Power Co"/>
    <x v="3"/>
    <x v="20"/>
  </r>
  <r>
    <n v="5"/>
    <n v="122"/>
    <x v="34"/>
    <s v="101000 Plant In Service"/>
    <n v="1"/>
    <n v="2203589.9700000002"/>
    <n v="0"/>
    <n v="0"/>
    <n v="0"/>
    <n v="0"/>
    <n v="0"/>
    <n v="2203589.9700000002"/>
    <s v="Wyoming"/>
    <d v="2022-12-01T00:00:00"/>
    <d v="2023-12-01T00:00:00"/>
    <x v="3"/>
    <s v="Regulated Electric (122)"/>
    <s v="Cheyenne Light Fuel &amp; Power Co"/>
    <x v="3"/>
    <x v="20"/>
  </r>
  <r>
    <n v="5"/>
    <n v="122"/>
    <x v="34"/>
    <s v="101000 Plant In Service"/>
    <n v="1"/>
    <n v="2203589.9700000002"/>
    <n v="0"/>
    <n v="0"/>
    <n v="0"/>
    <n v="0"/>
    <n v="0"/>
    <n v="2203589.9700000002"/>
    <s v="Wyoming"/>
    <d v="2022-12-01T00:00:00"/>
    <d v="2023-12-01T00:00:00"/>
    <x v="4"/>
    <s v="Regulated Electric (122)"/>
    <s v="Cheyenne Light Fuel &amp; Power Co"/>
    <x v="3"/>
    <x v="20"/>
  </r>
  <r>
    <n v="5"/>
    <n v="122"/>
    <x v="34"/>
    <s v="101000 Plant In Service"/>
    <n v="1"/>
    <n v="2203589.9700000002"/>
    <n v="0"/>
    <n v="0"/>
    <n v="0"/>
    <n v="0"/>
    <n v="0"/>
    <n v="2203589.9700000002"/>
    <s v="Wyoming"/>
    <d v="2022-12-01T00:00:00"/>
    <d v="2023-12-01T00:00:00"/>
    <x v="5"/>
    <s v="Regulated Electric (122)"/>
    <s v="Cheyenne Light Fuel &amp; Power Co"/>
    <x v="3"/>
    <x v="20"/>
  </r>
  <r>
    <n v="5"/>
    <n v="122"/>
    <x v="34"/>
    <s v="101000 Plant In Service"/>
    <n v="1"/>
    <n v="2203589.9700000002"/>
    <n v="0"/>
    <n v="0"/>
    <n v="0"/>
    <n v="0"/>
    <n v="0"/>
    <n v="2203589.9700000002"/>
    <s v="Wyoming"/>
    <d v="2022-12-01T00:00:00"/>
    <d v="2023-12-01T00:00:00"/>
    <x v="6"/>
    <s v="Regulated Electric (122)"/>
    <s v="Cheyenne Light Fuel &amp; Power Co"/>
    <x v="3"/>
    <x v="20"/>
  </r>
  <r>
    <n v="5"/>
    <n v="122"/>
    <x v="34"/>
    <s v="101000 Plant In Service"/>
    <n v="1"/>
    <n v="2203589.9700000002"/>
    <n v="0"/>
    <n v="0"/>
    <n v="0"/>
    <n v="0"/>
    <n v="0"/>
    <n v="2203589.9700000002"/>
    <s v="Wyoming"/>
    <d v="2022-12-01T00:00:00"/>
    <d v="2023-12-01T00:00:00"/>
    <x v="7"/>
    <s v="Regulated Electric (122)"/>
    <s v="Cheyenne Light Fuel &amp; Power Co"/>
    <x v="3"/>
    <x v="20"/>
  </r>
  <r>
    <n v="5"/>
    <n v="122"/>
    <x v="34"/>
    <s v="101000 Plant In Service"/>
    <n v="1"/>
    <n v="2203589.9700000002"/>
    <n v="0"/>
    <n v="0"/>
    <n v="0"/>
    <n v="0"/>
    <n v="0"/>
    <n v="2203589.9700000002"/>
    <s v="Wyoming"/>
    <d v="2022-12-01T00:00:00"/>
    <d v="2023-12-01T00:00:00"/>
    <x v="8"/>
    <s v="Regulated Electric (122)"/>
    <s v="Cheyenne Light Fuel &amp; Power Co"/>
    <x v="3"/>
    <x v="20"/>
  </r>
  <r>
    <n v="5"/>
    <n v="122"/>
    <x v="34"/>
    <s v="101000 Plant In Service"/>
    <n v="1"/>
    <n v="2203589.9700000002"/>
    <n v="0"/>
    <n v="0"/>
    <n v="0"/>
    <n v="0"/>
    <n v="0"/>
    <n v="2203589.9700000002"/>
    <s v="Wyoming"/>
    <d v="2022-12-01T00:00:00"/>
    <d v="2023-12-01T00:00:00"/>
    <x v="9"/>
    <s v="Regulated Electric (122)"/>
    <s v="Cheyenne Light Fuel &amp; Power Co"/>
    <x v="3"/>
    <x v="20"/>
  </r>
  <r>
    <n v="5"/>
    <n v="122"/>
    <x v="34"/>
    <s v="101000 Plant In Service"/>
    <n v="1"/>
    <n v="2203589.9700000002"/>
    <n v="0"/>
    <n v="0"/>
    <n v="0"/>
    <n v="0"/>
    <n v="0"/>
    <n v="2203589.9700000002"/>
    <s v="Wyoming"/>
    <d v="2022-12-01T00:00:00"/>
    <d v="2023-12-01T00:00:00"/>
    <x v="10"/>
    <s v="Regulated Electric (122)"/>
    <s v="Cheyenne Light Fuel &amp; Power Co"/>
    <x v="3"/>
    <x v="20"/>
  </r>
  <r>
    <n v="5"/>
    <n v="122"/>
    <x v="35"/>
    <s v="101000 Plant In Service"/>
    <n v="1"/>
    <n v="116604791.89"/>
    <n v="0"/>
    <n v="0"/>
    <n v="0"/>
    <n v="0"/>
    <n v="0"/>
    <n v="116604791.89"/>
    <s v="Wyoming"/>
    <d v="2022-12-01T00:00:00"/>
    <d v="2023-12-01T00:00:00"/>
    <x v="11"/>
    <s v="Regulated Electric (122)"/>
    <s v="Cheyenne Light Fuel &amp; Power Co"/>
    <x v="3"/>
    <x v="21"/>
  </r>
  <r>
    <n v="5"/>
    <n v="122"/>
    <x v="35"/>
    <s v="101000 Plant In Service"/>
    <n v="1"/>
    <n v="116604791.89"/>
    <n v="0"/>
    <n v="0"/>
    <n v="0"/>
    <n v="0"/>
    <n v="0"/>
    <n v="116604791.89"/>
    <s v="Wyoming"/>
    <d v="2022-12-01T00:00:00"/>
    <d v="2023-12-01T00:00:00"/>
    <x v="12"/>
    <s v="Regulated Electric (122)"/>
    <s v="Cheyenne Light Fuel &amp; Power Co"/>
    <x v="3"/>
    <x v="21"/>
  </r>
  <r>
    <n v="5"/>
    <n v="122"/>
    <x v="35"/>
    <s v="101000 Plant In Service"/>
    <n v="1"/>
    <n v="116604791.89"/>
    <n v="73026.259999999995"/>
    <n v="-43929.11"/>
    <n v="0"/>
    <n v="0"/>
    <n v="0"/>
    <n v="116633889.04000001"/>
    <s v="Wyoming"/>
    <d v="2022-12-01T00:00:00"/>
    <d v="2023-12-01T00:00:00"/>
    <x v="0"/>
    <s v="Regulated Electric (122)"/>
    <s v="Cheyenne Light Fuel &amp; Power Co"/>
    <x v="3"/>
    <x v="21"/>
  </r>
  <r>
    <n v="5"/>
    <n v="122"/>
    <x v="35"/>
    <s v="101000 Plant In Service"/>
    <n v="1"/>
    <n v="116633889.04000001"/>
    <n v="0"/>
    <n v="0"/>
    <n v="0"/>
    <n v="-25610031.050000001"/>
    <n v="0"/>
    <n v="91023857.989999995"/>
    <s v="Wyoming"/>
    <d v="2022-12-01T00:00:00"/>
    <d v="2023-12-01T00:00:00"/>
    <x v="1"/>
    <s v="Regulated Electric (122)"/>
    <s v="Cheyenne Light Fuel &amp; Power Co"/>
    <x v="3"/>
    <x v="21"/>
  </r>
  <r>
    <n v="5"/>
    <n v="122"/>
    <x v="35"/>
    <s v="101000 Plant In Service"/>
    <n v="1"/>
    <n v="91023857.989999995"/>
    <n v="0"/>
    <n v="0"/>
    <n v="0"/>
    <n v="0"/>
    <n v="0"/>
    <n v="91023857.989999995"/>
    <s v="Wyoming"/>
    <d v="2022-12-01T00:00:00"/>
    <d v="2023-12-01T00:00:00"/>
    <x v="2"/>
    <s v="Regulated Electric (122)"/>
    <s v="Cheyenne Light Fuel &amp; Power Co"/>
    <x v="3"/>
    <x v="21"/>
  </r>
  <r>
    <n v="5"/>
    <n v="122"/>
    <x v="35"/>
    <s v="101000 Plant In Service"/>
    <n v="1"/>
    <n v="91023857.989999995"/>
    <n v="0"/>
    <n v="0"/>
    <n v="0"/>
    <n v="0"/>
    <n v="0"/>
    <n v="91023857.989999995"/>
    <s v="Wyoming"/>
    <d v="2022-12-01T00:00:00"/>
    <d v="2023-12-01T00:00:00"/>
    <x v="3"/>
    <s v="Regulated Electric (122)"/>
    <s v="Cheyenne Light Fuel &amp; Power Co"/>
    <x v="3"/>
    <x v="21"/>
  </r>
  <r>
    <n v="5"/>
    <n v="122"/>
    <x v="35"/>
    <s v="101000 Plant In Service"/>
    <n v="1"/>
    <n v="91023857.989999995"/>
    <n v="33783.29"/>
    <n v="-26515.7"/>
    <n v="0"/>
    <n v="0"/>
    <n v="0"/>
    <n v="91031125.579999998"/>
    <s v="Wyoming"/>
    <d v="2022-12-01T00:00:00"/>
    <d v="2023-12-01T00:00:00"/>
    <x v="4"/>
    <s v="Regulated Electric (122)"/>
    <s v="Cheyenne Light Fuel &amp; Power Co"/>
    <x v="3"/>
    <x v="21"/>
  </r>
  <r>
    <n v="5"/>
    <n v="122"/>
    <x v="35"/>
    <s v="101000 Plant In Service"/>
    <n v="1"/>
    <n v="91031125.579999998"/>
    <n v="16249.62"/>
    <n v="0"/>
    <n v="0"/>
    <n v="0"/>
    <n v="0"/>
    <n v="91047375.200000003"/>
    <s v="Wyoming"/>
    <d v="2022-12-01T00:00:00"/>
    <d v="2023-12-01T00:00:00"/>
    <x v="5"/>
    <s v="Regulated Electric (122)"/>
    <s v="Cheyenne Light Fuel &amp; Power Co"/>
    <x v="3"/>
    <x v="21"/>
  </r>
  <r>
    <n v="5"/>
    <n v="122"/>
    <x v="35"/>
    <s v="101000 Plant In Service"/>
    <n v="1"/>
    <n v="91047375.200000003"/>
    <n v="0"/>
    <n v="0"/>
    <n v="0"/>
    <n v="0"/>
    <n v="0"/>
    <n v="91047375.200000003"/>
    <s v="Wyoming"/>
    <d v="2022-12-01T00:00:00"/>
    <d v="2023-12-01T00:00:00"/>
    <x v="6"/>
    <s v="Regulated Electric (122)"/>
    <s v="Cheyenne Light Fuel &amp; Power Co"/>
    <x v="3"/>
    <x v="21"/>
  </r>
  <r>
    <n v="5"/>
    <n v="122"/>
    <x v="35"/>
    <s v="101000 Plant In Service"/>
    <n v="1"/>
    <n v="91047375.200000003"/>
    <n v="33845.86"/>
    <n v="0"/>
    <n v="0"/>
    <n v="0"/>
    <n v="0"/>
    <n v="91081221.060000002"/>
    <s v="Wyoming"/>
    <d v="2022-12-01T00:00:00"/>
    <d v="2023-12-01T00:00:00"/>
    <x v="7"/>
    <s v="Regulated Electric (122)"/>
    <s v="Cheyenne Light Fuel &amp; Power Co"/>
    <x v="3"/>
    <x v="21"/>
  </r>
  <r>
    <n v="5"/>
    <n v="122"/>
    <x v="35"/>
    <s v="101000 Plant In Service"/>
    <n v="1"/>
    <n v="91081221.060000002"/>
    <n v="-33845.86"/>
    <n v="0"/>
    <n v="0"/>
    <n v="0"/>
    <n v="0"/>
    <n v="91047375.200000003"/>
    <s v="Wyoming"/>
    <d v="2022-12-01T00:00:00"/>
    <d v="2023-12-01T00:00:00"/>
    <x v="8"/>
    <s v="Regulated Electric (122)"/>
    <s v="Cheyenne Light Fuel &amp; Power Co"/>
    <x v="3"/>
    <x v="21"/>
  </r>
  <r>
    <n v="5"/>
    <n v="122"/>
    <x v="35"/>
    <s v="101000 Plant In Service"/>
    <n v="1"/>
    <n v="91047375.200000003"/>
    <n v="0"/>
    <n v="0"/>
    <n v="0"/>
    <n v="0"/>
    <n v="0"/>
    <n v="91047375.200000003"/>
    <s v="Wyoming"/>
    <d v="2022-12-01T00:00:00"/>
    <d v="2023-12-01T00:00:00"/>
    <x v="9"/>
    <s v="Regulated Electric (122)"/>
    <s v="Cheyenne Light Fuel &amp; Power Co"/>
    <x v="3"/>
    <x v="21"/>
  </r>
  <r>
    <n v="5"/>
    <n v="122"/>
    <x v="35"/>
    <s v="101000 Plant In Service"/>
    <n v="1"/>
    <n v="91047375.200000003"/>
    <n v="0"/>
    <n v="0"/>
    <n v="0"/>
    <n v="0"/>
    <n v="0"/>
    <n v="91047375.200000003"/>
    <s v="Wyoming"/>
    <d v="2022-12-01T00:00:00"/>
    <d v="2023-12-01T00:00:00"/>
    <x v="10"/>
    <s v="Regulated Electric (122)"/>
    <s v="Cheyenne Light Fuel &amp; Power Co"/>
    <x v="3"/>
    <x v="21"/>
  </r>
  <r>
    <n v="5"/>
    <n v="122"/>
    <x v="36"/>
    <s v="101000 Plant In Service"/>
    <n v="1"/>
    <n v="0"/>
    <n v="0"/>
    <n v="0"/>
    <n v="25610031.050000001"/>
    <n v="0"/>
    <n v="0"/>
    <n v="25610031.050000001"/>
    <s v="Wyoming"/>
    <d v="2022-12-01T00:00:00"/>
    <d v="2023-12-01T00:00:00"/>
    <x v="1"/>
    <s v="Regulated Electric (122)"/>
    <s v="Cheyenne Light Fuel &amp; Power Co"/>
    <x v="3"/>
    <x v="21"/>
  </r>
  <r>
    <n v="5"/>
    <n v="122"/>
    <x v="36"/>
    <s v="101000 Plant In Service"/>
    <n v="1"/>
    <n v="25610031.050000001"/>
    <n v="1515721.04"/>
    <n v="-1169205.3"/>
    <n v="0"/>
    <n v="0"/>
    <n v="0"/>
    <n v="25956546.789999999"/>
    <s v="Wyoming"/>
    <d v="2022-12-01T00:00:00"/>
    <d v="2023-12-01T00:00:00"/>
    <x v="2"/>
    <s v="Regulated Electric (122)"/>
    <s v="Cheyenne Light Fuel &amp; Power Co"/>
    <x v="3"/>
    <x v="21"/>
  </r>
  <r>
    <n v="5"/>
    <n v="122"/>
    <x v="36"/>
    <s v="101000 Plant In Service"/>
    <n v="1"/>
    <n v="25956546.789999999"/>
    <n v="0"/>
    <n v="0"/>
    <n v="0"/>
    <n v="0"/>
    <n v="0"/>
    <n v="25956546.789999999"/>
    <s v="Wyoming"/>
    <d v="2022-12-01T00:00:00"/>
    <d v="2023-12-01T00:00:00"/>
    <x v="3"/>
    <s v="Regulated Electric (122)"/>
    <s v="Cheyenne Light Fuel &amp; Power Co"/>
    <x v="3"/>
    <x v="21"/>
  </r>
  <r>
    <n v="5"/>
    <n v="122"/>
    <x v="36"/>
    <s v="101000 Plant In Service"/>
    <n v="1"/>
    <n v="25956546.789999999"/>
    <n v="1355016.68"/>
    <n v="-1095874.71"/>
    <n v="0"/>
    <n v="0"/>
    <n v="0"/>
    <n v="26215688.760000002"/>
    <s v="Wyoming"/>
    <d v="2022-12-01T00:00:00"/>
    <d v="2023-12-01T00:00:00"/>
    <x v="4"/>
    <s v="Regulated Electric (122)"/>
    <s v="Cheyenne Light Fuel &amp; Power Co"/>
    <x v="3"/>
    <x v="21"/>
  </r>
  <r>
    <n v="5"/>
    <n v="122"/>
    <x v="36"/>
    <s v="101000 Plant In Service"/>
    <n v="1"/>
    <n v="26215688.760000002"/>
    <n v="-3958.5"/>
    <n v="0"/>
    <n v="0"/>
    <n v="0"/>
    <n v="0"/>
    <n v="26211730.260000002"/>
    <s v="Wyoming"/>
    <d v="2022-12-01T00:00:00"/>
    <d v="2023-12-01T00:00:00"/>
    <x v="5"/>
    <s v="Regulated Electric (122)"/>
    <s v="Cheyenne Light Fuel &amp; Power Co"/>
    <x v="3"/>
    <x v="21"/>
  </r>
  <r>
    <n v="5"/>
    <n v="122"/>
    <x v="36"/>
    <s v="101000 Plant In Service"/>
    <n v="1"/>
    <n v="26211730.260000002"/>
    <n v="0"/>
    <n v="0"/>
    <n v="0"/>
    <n v="0"/>
    <n v="0"/>
    <n v="26211730.260000002"/>
    <s v="Wyoming"/>
    <d v="2022-12-01T00:00:00"/>
    <d v="2023-12-01T00:00:00"/>
    <x v="6"/>
    <s v="Regulated Electric (122)"/>
    <s v="Cheyenne Light Fuel &amp; Power Co"/>
    <x v="3"/>
    <x v="21"/>
  </r>
  <r>
    <n v="5"/>
    <n v="122"/>
    <x v="36"/>
    <s v="101000 Plant In Service"/>
    <n v="1"/>
    <n v="26211730.260000002"/>
    <n v="0"/>
    <n v="0"/>
    <n v="0"/>
    <n v="0"/>
    <n v="0"/>
    <n v="26211730.260000002"/>
    <s v="Wyoming"/>
    <d v="2022-12-01T00:00:00"/>
    <d v="2023-12-01T00:00:00"/>
    <x v="7"/>
    <s v="Regulated Electric (122)"/>
    <s v="Cheyenne Light Fuel &amp; Power Co"/>
    <x v="3"/>
    <x v="21"/>
  </r>
  <r>
    <n v="5"/>
    <n v="122"/>
    <x v="36"/>
    <s v="101000 Plant In Service"/>
    <n v="1"/>
    <n v="26211730.260000002"/>
    <n v="54092"/>
    <n v="0"/>
    <n v="0"/>
    <n v="0"/>
    <n v="0"/>
    <n v="26265822.260000002"/>
    <s v="Wyoming"/>
    <d v="2022-12-01T00:00:00"/>
    <d v="2023-12-01T00:00:00"/>
    <x v="8"/>
    <s v="Regulated Electric (122)"/>
    <s v="Cheyenne Light Fuel &amp; Power Co"/>
    <x v="3"/>
    <x v="21"/>
  </r>
  <r>
    <n v="5"/>
    <n v="122"/>
    <x v="36"/>
    <s v="101000 Plant In Service"/>
    <n v="1"/>
    <n v="26265822.260000002"/>
    <n v="0"/>
    <n v="0"/>
    <n v="0"/>
    <n v="0"/>
    <n v="0"/>
    <n v="26265822.260000002"/>
    <s v="Wyoming"/>
    <d v="2022-12-01T00:00:00"/>
    <d v="2023-12-01T00:00:00"/>
    <x v="9"/>
    <s v="Regulated Electric (122)"/>
    <s v="Cheyenne Light Fuel &amp; Power Co"/>
    <x v="3"/>
    <x v="21"/>
  </r>
  <r>
    <n v="5"/>
    <n v="122"/>
    <x v="36"/>
    <s v="101000 Plant In Service"/>
    <n v="1"/>
    <n v="26265822.260000002"/>
    <n v="0"/>
    <n v="0"/>
    <n v="0"/>
    <n v="0"/>
    <n v="0"/>
    <n v="26265822.260000002"/>
    <s v="Wyoming"/>
    <d v="2022-12-01T00:00:00"/>
    <d v="2023-12-01T00:00:00"/>
    <x v="10"/>
    <s v="Regulated Electric (122)"/>
    <s v="Cheyenne Light Fuel &amp; Power Co"/>
    <x v="3"/>
    <x v="21"/>
  </r>
  <r>
    <n v="5"/>
    <n v="122"/>
    <x v="37"/>
    <s v="101000 Plant In Service"/>
    <n v="1"/>
    <n v="17002567.289999999"/>
    <n v="0"/>
    <n v="0"/>
    <n v="0"/>
    <n v="0"/>
    <n v="0"/>
    <n v="17002567.289999999"/>
    <s v="Wyoming"/>
    <d v="2022-12-01T00:00:00"/>
    <d v="2023-12-01T00:00:00"/>
    <x v="11"/>
    <s v="Regulated Electric (122)"/>
    <s v="Cheyenne Light Fuel &amp; Power Co"/>
    <x v="3"/>
    <x v="22"/>
  </r>
  <r>
    <n v="5"/>
    <n v="122"/>
    <x v="37"/>
    <s v="101000 Plant In Service"/>
    <n v="1"/>
    <n v="17002567.289999999"/>
    <n v="0"/>
    <n v="0"/>
    <n v="0"/>
    <n v="0"/>
    <n v="0"/>
    <n v="17002567.289999999"/>
    <s v="Wyoming"/>
    <d v="2022-12-01T00:00:00"/>
    <d v="2023-12-01T00:00:00"/>
    <x v="12"/>
    <s v="Regulated Electric (122)"/>
    <s v="Cheyenne Light Fuel &amp; Power Co"/>
    <x v="3"/>
    <x v="22"/>
  </r>
  <r>
    <n v="5"/>
    <n v="122"/>
    <x v="37"/>
    <s v="101000 Plant In Service"/>
    <n v="1"/>
    <n v="17002567.289999999"/>
    <n v="0"/>
    <n v="0"/>
    <n v="0"/>
    <n v="0"/>
    <n v="0"/>
    <n v="17002567.289999999"/>
    <s v="Wyoming"/>
    <d v="2022-12-01T00:00:00"/>
    <d v="2023-12-01T00:00:00"/>
    <x v="0"/>
    <s v="Regulated Electric (122)"/>
    <s v="Cheyenne Light Fuel &amp; Power Co"/>
    <x v="3"/>
    <x v="22"/>
  </r>
  <r>
    <n v="5"/>
    <n v="122"/>
    <x v="37"/>
    <s v="101000 Plant In Service"/>
    <n v="1"/>
    <n v="17002567.289999999"/>
    <n v="0"/>
    <n v="0"/>
    <n v="0"/>
    <n v="0"/>
    <n v="0"/>
    <n v="17002567.289999999"/>
    <s v="Wyoming"/>
    <d v="2022-12-01T00:00:00"/>
    <d v="2023-12-01T00:00:00"/>
    <x v="1"/>
    <s v="Regulated Electric (122)"/>
    <s v="Cheyenne Light Fuel &amp; Power Co"/>
    <x v="3"/>
    <x v="22"/>
  </r>
  <r>
    <n v="5"/>
    <n v="122"/>
    <x v="37"/>
    <s v="101000 Plant In Service"/>
    <n v="1"/>
    <n v="17002567.289999999"/>
    <n v="0"/>
    <n v="0"/>
    <n v="0"/>
    <n v="0"/>
    <n v="0"/>
    <n v="17002567.289999999"/>
    <s v="Wyoming"/>
    <d v="2022-12-01T00:00:00"/>
    <d v="2023-12-01T00:00:00"/>
    <x v="2"/>
    <s v="Regulated Electric (122)"/>
    <s v="Cheyenne Light Fuel &amp; Power Co"/>
    <x v="3"/>
    <x v="22"/>
  </r>
  <r>
    <n v="5"/>
    <n v="122"/>
    <x v="37"/>
    <s v="101000 Plant In Service"/>
    <n v="1"/>
    <n v="17002567.289999999"/>
    <n v="0"/>
    <n v="0"/>
    <n v="0"/>
    <n v="0"/>
    <n v="0"/>
    <n v="17002567.289999999"/>
    <s v="Wyoming"/>
    <d v="2022-12-01T00:00:00"/>
    <d v="2023-12-01T00:00:00"/>
    <x v="3"/>
    <s v="Regulated Electric (122)"/>
    <s v="Cheyenne Light Fuel &amp; Power Co"/>
    <x v="3"/>
    <x v="22"/>
  </r>
  <r>
    <n v="5"/>
    <n v="122"/>
    <x v="37"/>
    <s v="101000 Plant In Service"/>
    <n v="1"/>
    <n v="17002567.289999999"/>
    <n v="0"/>
    <n v="0"/>
    <n v="0"/>
    <n v="0"/>
    <n v="0"/>
    <n v="17002567.289999999"/>
    <s v="Wyoming"/>
    <d v="2022-12-01T00:00:00"/>
    <d v="2023-12-01T00:00:00"/>
    <x v="4"/>
    <s v="Regulated Electric (122)"/>
    <s v="Cheyenne Light Fuel &amp; Power Co"/>
    <x v="3"/>
    <x v="22"/>
  </r>
  <r>
    <n v="5"/>
    <n v="122"/>
    <x v="37"/>
    <s v="101000 Plant In Service"/>
    <n v="1"/>
    <n v="17002567.289999999"/>
    <n v="0"/>
    <n v="0"/>
    <n v="0"/>
    <n v="0"/>
    <n v="0"/>
    <n v="17002567.289999999"/>
    <s v="Wyoming"/>
    <d v="2022-12-01T00:00:00"/>
    <d v="2023-12-01T00:00:00"/>
    <x v="5"/>
    <s v="Regulated Electric (122)"/>
    <s v="Cheyenne Light Fuel &amp; Power Co"/>
    <x v="3"/>
    <x v="22"/>
  </r>
  <r>
    <n v="5"/>
    <n v="122"/>
    <x v="37"/>
    <s v="101000 Plant In Service"/>
    <n v="1"/>
    <n v="17002567.289999999"/>
    <n v="0"/>
    <n v="0"/>
    <n v="0"/>
    <n v="0"/>
    <n v="0"/>
    <n v="17002567.289999999"/>
    <s v="Wyoming"/>
    <d v="2022-12-01T00:00:00"/>
    <d v="2023-12-01T00:00:00"/>
    <x v="6"/>
    <s v="Regulated Electric (122)"/>
    <s v="Cheyenne Light Fuel &amp; Power Co"/>
    <x v="3"/>
    <x v="22"/>
  </r>
  <r>
    <n v="5"/>
    <n v="122"/>
    <x v="37"/>
    <s v="101000 Plant In Service"/>
    <n v="1"/>
    <n v="17002567.289999999"/>
    <n v="0"/>
    <n v="0"/>
    <n v="0"/>
    <n v="0"/>
    <n v="0"/>
    <n v="17002567.289999999"/>
    <s v="Wyoming"/>
    <d v="2022-12-01T00:00:00"/>
    <d v="2023-12-01T00:00:00"/>
    <x v="7"/>
    <s v="Regulated Electric (122)"/>
    <s v="Cheyenne Light Fuel &amp; Power Co"/>
    <x v="3"/>
    <x v="22"/>
  </r>
  <r>
    <n v="5"/>
    <n v="122"/>
    <x v="37"/>
    <s v="101000 Plant In Service"/>
    <n v="1"/>
    <n v="17002567.289999999"/>
    <n v="0"/>
    <n v="0"/>
    <n v="0"/>
    <n v="0"/>
    <n v="0"/>
    <n v="17002567.289999999"/>
    <s v="Wyoming"/>
    <d v="2022-12-01T00:00:00"/>
    <d v="2023-12-01T00:00:00"/>
    <x v="8"/>
    <s v="Regulated Electric (122)"/>
    <s v="Cheyenne Light Fuel &amp; Power Co"/>
    <x v="3"/>
    <x v="22"/>
  </r>
  <r>
    <n v="5"/>
    <n v="122"/>
    <x v="37"/>
    <s v="101000 Plant In Service"/>
    <n v="1"/>
    <n v="17002567.289999999"/>
    <n v="12189.1"/>
    <n v="0"/>
    <n v="0"/>
    <n v="0"/>
    <n v="0"/>
    <n v="17014756.390000001"/>
    <s v="Wyoming"/>
    <d v="2022-12-01T00:00:00"/>
    <d v="2023-12-01T00:00:00"/>
    <x v="9"/>
    <s v="Regulated Electric (122)"/>
    <s v="Cheyenne Light Fuel &amp; Power Co"/>
    <x v="3"/>
    <x v="22"/>
  </r>
  <r>
    <n v="5"/>
    <n v="122"/>
    <x v="37"/>
    <s v="101000 Plant In Service"/>
    <n v="1"/>
    <n v="17014756.390000001"/>
    <n v="0"/>
    <n v="0"/>
    <n v="0"/>
    <n v="0"/>
    <n v="0"/>
    <n v="17014756.390000001"/>
    <s v="Wyoming"/>
    <d v="2022-12-01T00:00:00"/>
    <d v="2023-12-01T00:00:00"/>
    <x v="10"/>
    <s v="Regulated Electric (122)"/>
    <s v="Cheyenne Light Fuel &amp; Power Co"/>
    <x v="3"/>
    <x v="22"/>
  </r>
  <r>
    <n v="5"/>
    <n v="122"/>
    <x v="38"/>
    <s v="101000 Plant In Service"/>
    <n v="1"/>
    <n v="1980655.32"/>
    <n v="0"/>
    <n v="0"/>
    <n v="0"/>
    <n v="0"/>
    <n v="0"/>
    <n v="1980655.32"/>
    <s v="Wyoming"/>
    <d v="2022-12-01T00:00:00"/>
    <d v="2023-12-01T00:00:00"/>
    <x v="11"/>
    <s v="Regulated Electric (122)"/>
    <s v="Cheyenne Light Fuel &amp; Power Co"/>
    <x v="3"/>
    <x v="22"/>
  </r>
  <r>
    <n v="5"/>
    <n v="122"/>
    <x v="38"/>
    <s v="101000 Plant In Service"/>
    <n v="1"/>
    <n v="1980655.32"/>
    <n v="0"/>
    <n v="0"/>
    <n v="0"/>
    <n v="0"/>
    <n v="0"/>
    <n v="1980655.32"/>
    <s v="Wyoming"/>
    <d v="2022-12-01T00:00:00"/>
    <d v="2023-12-01T00:00:00"/>
    <x v="12"/>
    <s v="Regulated Electric (122)"/>
    <s v="Cheyenne Light Fuel &amp; Power Co"/>
    <x v="3"/>
    <x v="22"/>
  </r>
  <r>
    <n v="5"/>
    <n v="122"/>
    <x v="38"/>
    <s v="101000 Plant In Service"/>
    <n v="1"/>
    <n v="1980655.32"/>
    <n v="0"/>
    <n v="0"/>
    <n v="0"/>
    <n v="0"/>
    <n v="0"/>
    <n v="1980655.32"/>
    <s v="Wyoming"/>
    <d v="2022-12-01T00:00:00"/>
    <d v="2023-12-01T00:00:00"/>
    <x v="0"/>
    <s v="Regulated Electric (122)"/>
    <s v="Cheyenne Light Fuel &amp; Power Co"/>
    <x v="3"/>
    <x v="22"/>
  </r>
  <r>
    <n v="5"/>
    <n v="122"/>
    <x v="38"/>
    <s v="101000 Plant In Service"/>
    <n v="1"/>
    <n v="1980655.32"/>
    <n v="0"/>
    <n v="0"/>
    <n v="0"/>
    <n v="0"/>
    <n v="0"/>
    <n v="1980655.32"/>
    <s v="Wyoming"/>
    <d v="2022-12-01T00:00:00"/>
    <d v="2023-12-01T00:00:00"/>
    <x v="1"/>
    <s v="Regulated Electric (122)"/>
    <s v="Cheyenne Light Fuel &amp; Power Co"/>
    <x v="3"/>
    <x v="22"/>
  </r>
  <r>
    <n v="5"/>
    <n v="122"/>
    <x v="38"/>
    <s v="101000 Plant In Service"/>
    <n v="1"/>
    <n v="1980655.32"/>
    <n v="0"/>
    <n v="0"/>
    <n v="0"/>
    <n v="0"/>
    <n v="0"/>
    <n v="1980655.32"/>
    <s v="Wyoming"/>
    <d v="2022-12-01T00:00:00"/>
    <d v="2023-12-01T00:00:00"/>
    <x v="2"/>
    <s v="Regulated Electric (122)"/>
    <s v="Cheyenne Light Fuel &amp; Power Co"/>
    <x v="3"/>
    <x v="22"/>
  </r>
  <r>
    <n v="5"/>
    <n v="122"/>
    <x v="38"/>
    <s v="101000 Plant In Service"/>
    <n v="1"/>
    <n v="1980655.32"/>
    <n v="0"/>
    <n v="0"/>
    <n v="0"/>
    <n v="0"/>
    <n v="0"/>
    <n v="1980655.32"/>
    <s v="Wyoming"/>
    <d v="2022-12-01T00:00:00"/>
    <d v="2023-12-01T00:00:00"/>
    <x v="3"/>
    <s v="Regulated Electric (122)"/>
    <s v="Cheyenne Light Fuel &amp; Power Co"/>
    <x v="3"/>
    <x v="22"/>
  </r>
  <r>
    <n v="5"/>
    <n v="122"/>
    <x v="38"/>
    <s v="101000 Plant In Service"/>
    <n v="1"/>
    <n v="1980655.32"/>
    <n v="0"/>
    <n v="0"/>
    <n v="0"/>
    <n v="0"/>
    <n v="0"/>
    <n v="1980655.32"/>
    <s v="Wyoming"/>
    <d v="2022-12-01T00:00:00"/>
    <d v="2023-12-01T00:00:00"/>
    <x v="4"/>
    <s v="Regulated Electric (122)"/>
    <s v="Cheyenne Light Fuel &amp; Power Co"/>
    <x v="3"/>
    <x v="22"/>
  </r>
  <r>
    <n v="5"/>
    <n v="122"/>
    <x v="38"/>
    <s v="101000 Plant In Service"/>
    <n v="1"/>
    <n v="1980655.32"/>
    <n v="1066.95"/>
    <n v="0"/>
    <n v="0"/>
    <n v="0"/>
    <n v="0"/>
    <n v="1981722.27"/>
    <s v="Wyoming"/>
    <d v="2022-12-01T00:00:00"/>
    <d v="2023-12-01T00:00:00"/>
    <x v="5"/>
    <s v="Regulated Electric (122)"/>
    <s v="Cheyenne Light Fuel &amp; Power Co"/>
    <x v="3"/>
    <x v="22"/>
  </r>
  <r>
    <n v="5"/>
    <n v="122"/>
    <x v="38"/>
    <s v="101000 Plant In Service"/>
    <n v="1"/>
    <n v="1981722.27"/>
    <n v="0"/>
    <n v="0"/>
    <n v="0"/>
    <n v="0"/>
    <n v="0"/>
    <n v="1981722.27"/>
    <s v="Wyoming"/>
    <d v="2022-12-01T00:00:00"/>
    <d v="2023-12-01T00:00:00"/>
    <x v="6"/>
    <s v="Regulated Electric (122)"/>
    <s v="Cheyenne Light Fuel &amp; Power Co"/>
    <x v="3"/>
    <x v="22"/>
  </r>
  <r>
    <n v="5"/>
    <n v="122"/>
    <x v="38"/>
    <s v="101000 Plant In Service"/>
    <n v="1"/>
    <n v="1981722.27"/>
    <n v="2223.48"/>
    <n v="0"/>
    <n v="0"/>
    <n v="0"/>
    <n v="0"/>
    <n v="1983945.75"/>
    <s v="Wyoming"/>
    <d v="2022-12-01T00:00:00"/>
    <d v="2023-12-01T00:00:00"/>
    <x v="7"/>
    <s v="Regulated Electric (122)"/>
    <s v="Cheyenne Light Fuel &amp; Power Co"/>
    <x v="3"/>
    <x v="22"/>
  </r>
  <r>
    <n v="5"/>
    <n v="122"/>
    <x v="38"/>
    <s v="101000 Plant In Service"/>
    <n v="1"/>
    <n v="1983945.75"/>
    <n v="-2223.48"/>
    <n v="0"/>
    <n v="0"/>
    <n v="0"/>
    <n v="0"/>
    <n v="1981722.27"/>
    <s v="Wyoming"/>
    <d v="2022-12-01T00:00:00"/>
    <d v="2023-12-01T00:00:00"/>
    <x v="8"/>
    <s v="Regulated Electric (122)"/>
    <s v="Cheyenne Light Fuel &amp; Power Co"/>
    <x v="3"/>
    <x v="22"/>
  </r>
  <r>
    <n v="5"/>
    <n v="122"/>
    <x v="38"/>
    <s v="101000 Plant In Service"/>
    <n v="1"/>
    <n v="1981722.27"/>
    <n v="0"/>
    <n v="0"/>
    <n v="0"/>
    <n v="0"/>
    <n v="0"/>
    <n v="1981722.27"/>
    <s v="Wyoming"/>
    <d v="2022-12-01T00:00:00"/>
    <d v="2023-12-01T00:00:00"/>
    <x v="9"/>
    <s v="Regulated Electric (122)"/>
    <s v="Cheyenne Light Fuel &amp; Power Co"/>
    <x v="3"/>
    <x v="22"/>
  </r>
  <r>
    <n v="5"/>
    <n v="122"/>
    <x v="38"/>
    <s v="101000 Plant In Service"/>
    <n v="1"/>
    <n v="1981722.27"/>
    <n v="0"/>
    <n v="0"/>
    <n v="0"/>
    <n v="0"/>
    <n v="0"/>
    <n v="1981722.27"/>
    <s v="Wyoming"/>
    <d v="2022-12-01T00:00:00"/>
    <d v="2023-12-01T00:00:00"/>
    <x v="10"/>
    <s v="Regulated Electric (122)"/>
    <s v="Cheyenne Light Fuel &amp; Power Co"/>
    <x v="3"/>
    <x v="22"/>
  </r>
  <r>
    <n v="5"/>
    <n v="122"/>
    <x v="39"/>
    <s v="101000 Plant In Service"/>
    <n v="1"/>
    <n v="40782.15"/>
    <n v="0"/>
    <n v="0"/>
    <n v="0"/>
    <n v="0"/>
    <n v="0"/>
    <n v="40782.15"/>
    <s v="Wyoming"/>
    <d v="2022-12-01T00:00:00"/>
    <d v="2023-12-01T00:00:00"/>
    <x v="11"/>
    <s v="Regulated Electric (122)"/>
    <s v="Cheyenne Light Fuel &amp; Power Co"/>
    <x v="3"/>
    <x v="23"/>
  </r>
  <r>
    <n v="5"/>
    <n v="122"/>
    <x v="39"/>
    <s v="101000 Plant In Service"/>
    <n v="1"/>
    <n v="40782.15"/>
    <n v="0"/>
    <n v="0"/>
    <n v="0"/>
    <n v="0"/>
    <n v="0"/>
    <n v="40782.15"/>
    <s v="Wyoming"/>
    <d v="2022-12-01T00:00:00"/>
    <d v="2023-12-01T00:00:00"/>
    <x v="12"/>
    <s v="Regulated Electric (122)"/>
    <s v="Cheyenne Light Fuel &amp; Power Co"/>
    <x v="3"/>
    <x v="23"/>
  </r>
  <r>
    <n v="5"/>
    <n v="122"/>
    <x v="39"/>
    <s v="101000 Plant In Service"/>
    <n v="1"/>
    <n v="40782.15"/>
    <n v="0"/>
    <n v="0"/>
    <n v="0"/>
    <n v="0"/>
    <n v="0"/>
    <n v="40782.15"/>
    <s v="Wyoming"/>
    <d v="2022-12-01T00:00:00"/>
    <d v="2023-12-01T00:00:00"/>
    <x v="0"/>
    <s v="Regulated Electric (122)"/>
    <s v="Cheyenne Light Fuel &amp; Power Co"/>
    <x v="3"/>
    <x v="23"/>
  </r>
  <r>
    <n v="5"/>
    <n v="122"/>
    <x v="39"/>
    <s v="101000 Plant In Service"/>
    <n v="1"/>
    <n v="40782.15"/>
    <n v="0"/>
    <n v="0"/>
    <n v="0"/>
    <n v="0"/>
    <n v="0"/>
    <n v="40782.15"/>
    <s v="Wyoming"/>
    <d v="2022-12-01T00:00:00"/>
    <d v="2023-12-01T00:00:00"/>
    <x v="1"/>
    <s v="Regulated Electric (122)"/>
    <s v="Cheyenne Light Fuel &amp; Power Co"/>
    <x v="3"/>
    <x v="23"/>
  </r>
  <r>
    <n v="5"/>
    <n v="122"/>
    <x v="39"/>
    <s v="101000 Plant In Service"/>
    <n v="1"/>
    <n v="40782.15"/>
    <n v="0"/>
    <n v="0"/>
    <n v="0"/>
    <n v="0"/>
    <n v="0"/>
    <n v="40782.15"/>
    <s v="Wyoming"/>
    <d v="2022-12-01T00:00:00"/>
    <d v="2023-12-01T00:00:00"/>
    <x v="2"/>
    <s v="Regulated Electric (122)"/>
    <s v="Cheyenne Light Fuel &amp; Power Co"/>
    <x v="3"/>
    <x v="23"/>
  </r>
  <r>
    <n v="5"/>
    <n v="122"/>
    <x v="39"/>
    <s v="101000 Plant In Service"/>
    <n v="1"/>
    <n v="40782.15"/>
    <n v="0"/>
    <n v="0"/>
    <n v="0"/>
    <n v="0"/>
    <n v="0"/>
    <n v="40782.15"/>
    <s v="Wyoming"/>
    <d v="2022-12-01T00:00:00"/>
    <d v="2023-12-01T00:00:00"/>
    <x v="3"/>
    <s v="Regulated Electric (122)"/>
    <s v="Cheyenne Light Fuel &amp; Power Co"/>
    <x v="3"/>
    <x v="23"/>
  </r>
  <r>
    <n v="5"/>
    <n v="122"/>
    <x v="39"/>
    <s v="101000 Plant In Service"/>
    <n v="1"/>
    <n v="40782.15"/>
    <n v="0"/>
    <n v="0"/>
    <n v="0"/>
    <n v="0"/>
    <n v="0"/>
    <n v="40782.15"/>
    <s v="Wyoming"/>
    <d v="2022-12-01T00:00:00"/>
    <d v="2023-12-01T00:00:00"/>
    <x v="4"/>
    <s v="Regulated Electric (122)"/>
    <s v="Cheyenne Light Fuel &amp; Power Co"/>
    <x v="3"/>
    <x v="23"/>
  </r>
  <r>
    <n v="5"/>
    <n v="122"/>
    <x v="39"/>
    <s v="101000 Plant In Service"/>
    <n v="1"/>
    <n v="40782.15"/>
    <n v="0"/>
    <n v="0"/>
    <n v="0"/>
    <n v="0"/>
    <n v="0"/>
    <n v="40782.15"/>
    <s v="Wyoming"/>
    <d v="2022-12-01T00:00:00"/>
    <d v="2023-12-01T00:00:00"/>
    <x v="5"/>
    <s v="Regulated Electric (122)"/>
    <s v="Cheyenne Light Fuel &amp; Power Co"/>
    <x v="3"/>
    <x v="23"/>
  </r>
  <r>
    <n v="5"/>
    <n v="122"/>
    <x v="39"/>
    <s v="101000 Plant In Service"/>
    <n v="1"/>
    <n v="40782.15"/>
    <n v="0"/>
    <n v="0"/>
    <n v="0"/>
    <n v="0"/>
    <n v="0"/>
    <n v="40782.15"/>
    <s v="Wyoming"/>
    <d v="2022-12-01T00:00:00"/>
    <d v="2023-12-01T00:00:00"/>
    <x v="6"/>
    <s v="Regulated Electric (122)"/>
    <s v="Cheyenne Light Fuel &amp; Power Co"/>
    <x v="3"/>
    <x v="23"/>
  </r>
  <r>
    <n v="5"/>
    <n v="122"/>
    <x v="39"/>
    <s v="101000 Plant In Service"/>
    <n v="1"/>
    <n v="40782.15"/>
    <n v="0"/>
    <n v="0"/>
    <n v="0"/>
    <n v="0"/>
    <n v="0"/>
    <n v="40782.15"/>
    <s v="Wyoming"/>
    <d v="2022-12-01T00:00:00"/>
    <d v="2023-12-01T00:00:00"/>
    <x v="7"/>
    <s v="Regulated Electric (122)"/>
    <s v="Cheyenne Light Fuel &amp; Power Co"/>
    <x v="3"/>
    <x v="23"/>
  </r>
  <r>
    <n v="5"/>
    <n v="122"/>
    <x v="39"/>
    <s v="101000 Plant In Service"/>
    <n v="1"/>
    <n v="40782.15"/>
    <n v="0"/>
    <n v="0"/>
    <n v="0"/>
    <n v="0"/>
    <n v="0"/>
    <n v="40782.15"/>
    <s v="Wyoming"/>
    <d v="2022-12-01T00:00:00"/>
    <d v="2023-12-01T00:00:00"/>
    <x v="8"/>
    <s v="Regulated Electric (122)"/>
    <s v="Cheyenne Light Fuel &amp; Power Co"/>
    <x v="3"/>
    <x v="23"/>
  </r>
  <r>
    <n v="5"/>
    <n v="122"/>
    <x v="39"/>
    <s v="101000 Plant In Service"/>
    <n v="1"/>
    <n v="40782.15"/>
    <n v="0"/>
    <n v="0"/>
    <n v="0"/>
    <n v="0"/>
    <n v="0"/>
    <n v="40782.15"/>
    <s v="Wyoming"/>
    <d v="2022-12-01T00:00:00"/>
    <d v="2023-12-01T00:00:00"/>
    <x v="9"/>
    <s v="Regulated Electric (122)"/>
    <s v="Cheyenne Light Fuel &amp; Power Co"/>
    <x v="3"/>
    <x v="23"/>
  </r>
  <r>
    <n v="5"/>
    <n v="122"/>
    <x v="39"/>
    <s v="101000 Plant In Service"/>
    <n v="1"/>
    <n v="40782.15"/>
    <n v="0"/>
    <n v="0"/>
    <n v="0"/>
    <n v="0"/>
    <n v="0"/>
    <n v="40782.15"/>
    <s v="Wyoming"/>
    <d v="2022-12-01T00:00:00"/>
    <d v="2023-12-01T00:00:00"/>
    <x v="10"/>
    <s v="Regulated Electric (122)"/>
    <s v="Cheyenne Light Fuel &amp; Power Co"/>
    <x v="3"/>
    <x v="23"/>
  </r>
  <r>
    <n v="5"/>
    <n v="122"/>
    <x v="0"/>
    <s v="101000 Plant In Service"/>
    <n v="1"/>
    <n v="663760.34"/>
    <n v="8597424.5399999991"/>
    <n v="0"/>
    <n v="0"/>
    <n v="0"/>
    <n v="0"/>
    <n v="9261184.8800000008"/>
    <s v="Wyoming"/>
    <d v="2022-12-01T00:00:00"/>
    <d v="2023-12-01T00:00:00"/>
    <x v="11"/>
    <s v="Regulated Electric (122)"/>
    <s v="Cheyenne Light Fuel &amp; Power Co"/>
    <x v="0"/>
    <x v="0"/>
  </r>
  <r>
    <n v="5"/>
    <n v="122"/>
    <x v="0"/>
    <s v="101000 Plant In Service"/>
    <n v="1"/>
    <n v="9261184.8800000008"/>
    <n v="7.76"/>
    <n v="0"/>
    <n v="0"/>
    <n v="0"/>
    <n v="0"/>
    <n v="9261192.6400000006"/>
    <s v="Wyoming"/>
    <d v="2022-12-01T00:00:00"/>
    <d v="2023-12-01T00:00:00"/>
    <x v="12"/>
    <s v="Regulated Electric (122)"/>
    <s v="Cheyenne Light Fuel &amp; Power Co"/>
    <x v="0"/>
    <x v="0"/>
  </r>
  <r>
    <n v="5"/>
    <n v="122"/>
    <x v="0"/>
    <s v="101000 Plant In Service"/>
    <n v="1"/>
    <n v="9261192.6400000006"/>
    <n v="0"/>
    <n v="0"/>
    <n v="0"/>
    <n v="0"/>
    <n v="0"/>
    <n v="9261192.6400000006"/>
    <s v="Wyoming"/>
    <d v="2022-12-01T00:00:00"/>
    <d v="2023-12-01T00:00:00"/>
    <x v="0"/>
    <s v="Regulated Electric (122)"/>
    <s v="Cheyenne Light Fuel &amp; Power Co"/>
    <x v="0"/>
    <x v="0"/>
  </r>
  <r>
    <n v="5"/>
    <n v="122"/>
    <x v="0"/>
    <s v="101000 Plant In Service"/>
    <n v="1"/>
    <n v="9261192.6400000006"/>
    <n v="0"/>
    <n v="0"/>
    <n v="0"/>
    <n v="0"/>
    <n v="0"/>
    <n v="9261192.6400000006"/>
    <s v="Wyoming"/>
    <d v="2022-12-01T00:00:00"/>
    <d v="2023-12-01T00:00:00"/>
    <x v="1"/>
    <s v="Regulated Electric (122)"/>
    <s v="Cheyenne Light Fuel &amp; Power Co"/>
    <x v="0"/>
    <x v="0"/>
  </r>
  <r>
    <n v="5"/>
    <n v="122"/>
    <x v="0"/>
    <s v="101000 Plant In Service"/>
    <n v="1"/>
    <n v="9261192.6400000006"/>
    <n v="0"/>
    <n v="0"/>
    <n v="0"/>
    <n v="0"/>
    <n v="0"/>
    <n v="9261192.6400000006"/>
    <s v="Wyoming"/>
    <d v="2022-12-01T00:00:00"/>
    <d v="2023-12-01T00:00:00"/>
    <x v="2"/>
    <s v="Regulated Electric (122)"/>
    <s v="Cheyenne Light Fuel &amp; Power Co"/>
    <x v="0"/>
    <x v="0"/>
  </r>
  <r>
    <n v="5"/>
    <n v="122"/>
    <x v="0"/>
    <s v="101000 Plant In Service"/>
    <n v="1"/>
    <n v="9261192.6400000006"/>
    <n v="0"/>
    <n v="0"/>
    <n v="0"/>
    <n v="0"/>
    <n v="0"/>
    <n v="9261192.6400000006"/>
    <s v="Wyoming"/>
    <d v="2022-12-01T00:00:00"/>
    <d v="2023-12-01T00:00:00"/>
    <x v="3"/>
    <s v="Regulated Electric (122)"/>
    <s v="Cheyenne Light Fuel &amp; Power Co"/>
    <x v="0"/>
    <x v="0"/>
  </r>
  <r>
    <n v="5"/>
    <n v="122"/>
    <x v="0"/>
    <s v="101000 Plant In Service"/>
    <n v="1"/>
    <n v="9261192.6400000006"/>
    <n v="0"/>
    <n v="0"/>
    <n v="0"/>
    <n v="0"/>
    <n v="0"/>
    <n v="9261192.6400000006"/>
    <s v="Wyoming"/>
    <d v="2022-12-01T00:00:00"/>
    <d v="2023-12-01T00:00:00"/>
    <x v="4"/>
    <s v="Regulated Electric (122)"/>
    <s v="Cheyenne Light Fuel &amp; Power Co"/>
    <x v="0"/>
    <x v="0"/>
  </r>
  <r>
    <n v="5"/>
    <n v="122"/>
    <x v="0"/>
    <s v="101000 Plant In Service"/>
    <n v="1"/>
    <n v="9261192.6400000006"/>
    <n v="1409788.23"/>
    <n v="0"/>
    <n v="0"/>
    <n v="0"/>
    <n v="0"/>
    <n v="10670980.869999999"/>
    <s v="Wyoming"/>
    <d v="2022-12-01T00:00:00"/>
    <d v="2023-12-01T00:00:00"/>
    <x v="5"/>
    <s v="Regulated Electric (122)"/>
    <s v="Cheyenne Light Fuel &amp; Power Co"/>
    <x v="0"/>
    <x v="0"/>
  </r>
  <r>
    <n v="5"/>
    <n v="122"/>
    <x v="0"/>
    <s v="101000 Plant In Service"/>
    <n v="1"/>
    <n v="10670980.869999999"/>
    <n v="0"/>
    <n v="0"/>
    <n v="0"/>
    <n v="0"/>
    <n v="0"/>
    <n v="10670980.869999999"/>
    <s v="Wyoming"/>
    <d v="2022-12-01T00:00:00"/>
    <d v="2023-12-01T00:00:00"/>
    <x v="6"/>
    <s v="Regulated Electric (122)"/>
    <s v="Cheyenne Light Fuel &amp; Power Co"/>
    <x v="0"/>
    <x v="0"/>
  </r>
  <r>
    <n v="5"/>
    <n v="122"/>
    <x v="0"/>
    <s v="101000 Plant In Service"/>
    <n v="1"/>
    <n v="10670980.869999999"/>
    <n v="0"/>
    <n v="0"/>
    <n v="454215.57"/>
    <n v="0"/>
    <n v="0"/>
    <n v="11125196.439999999"/>
    <s v="Wyoming"/>
    <d v="2022-12-01T00:00:00"/>
    <d v="2023-12-01T00:00:00"/>
    <x v="7"/>
    <s v="Regulated Electric (122)"/>
    <s v="Cheyenne Light Fuel &amp; Power Co"/>
    <x v="0"/>
    <x v="0"/>
  </r>
  <r>
    <n v="5"/>
    <n v="122"/>
    <x v="0"/>
    <s v="101000 Plant In Service"/>
    <n v="1"/>
    <n v="11125196.439999999"/>
    <n v="0"/>
    <n v="0"/>
    <n v="0"/>
    <n v="0"/>
    <n v="0"/>
    <n v="11125196.439999999"/>
    <s v="Wyoming"/>
    <d v="2022-12-01T00:00:00"/>
    <d v="2023-12-01T00:00:00"/>
    <x v="8"/>
    <s v="Regulated Electric (122)"/>
    <s v="Cheyenne Light Fuel &amp; Power Co"/>
    <x v="0"/>
    <x v="0"/>
  </r>
  <r>
    <n v="5"/>
    <n v="122"/>
    <x v="0"/>
    <s v="101000 Plant In Service"/>
    <n v="1"/>
    <n v="11125196.439999999"/>
    <n v="0"/>
    <n v="0"/>
    <n v="0"/>
    <n v="0"/>
    <n v="0"/>
    <n v="11125196.439999999"/>
    <s v="Wyoming"/>
    <d v="2022-12-01T00:00:00"/>
    <d v="2023-12-01T00:00:00"/>
    <x v="9"/>
    <s v="Regulated Electric (122)"/>
    <s v="Cheyenne Light Fuel &amp; Power Co"/>
    <x v="0"/>
    <x v="0"/>
  </r>
  <r>
    <n v="5"/>
    <n v="122"/>
    <x v="0"/>
    <s v="101000 Plant In Service"/>
    <n v="1"/>
    <n v="11125196.439999999"/>
    <n v="0"/>
    <n v="0"/>
    <n v="0"/>
    <n v="0"/>
    <n v="0"/>
    <n v="11125196.439999999"/>
    <s v="Wyoming"/>
    <d v="2022-12-01T00:00:00"/>
    <d v="2023-12-01T00:00:00"/>
    <x v="10"/>
    <s v="Regulated Electric (122)"/>
    <s v="Cheyenne Light Fuel &amp; Power Co"/>
    <x v="0"/>
    <x v="0"/>
  </r>
  <r>
    <n v="5"/>
    <n v="122"/>
    <x v="40"/>
    <s v="101000 Plant In Service"/>
    <n v="1"/>
    <n v="932398.26"/>
    <n v="0"/>
    <n v="0"/>
    <n v="0"/>
    <n v="0"/>
    <n v="0"/>
    <n v="932398.26"/>
    <s v="Wyoming"/>
    <d v="2022-12-01T00:00:00"/>
    <d v="2023-12-01T00:00:00"/>
    <x v="11"/>
    <s v="Regulated Electric (122)"/>
    <s v="Cheyenne Light Fuel &amp; Power Co"/>
    <x v="0"/>
    <x v="0"/>
  </r>
  <r>
    <n v="5"/>
    <n v="122"/>
    <x v="40"/>
    <s v="101000 Plant In Service"/>
    <n v="1"/>
    <n v="932398.26"/>
    <n v="0"/>
    <n v="0"/>
    <n v="0"/>
    <n v="0"/>
    <n v="0"/>
    <n v="932398.26"/>
    <s v="Wyoming"/>
    <d v="2022-12-01T00:00:00"/>
    <d v="2023-12-01T00:00:00"/>
    <x v="12"/>
    <s v="Regulated Electric (122)"/>
    <s v="Cheyenne Light Fuel &amp; Power Co"/>
    <x v="0"/>
    <x v="0"/>
  </r>
  <r>
    <n v="5"/>
    <n v="122"/>
    <x v="40"/>
    <s v="101000 Plant In Service"/>
    <n v="1"/>
    <n v="932398.26"/>
    <n v="0"/>
    <n v="0"/>
    <n v="0"/>
    <n v="0"/>
    <n v="0"/>
    <n v="932398.26"/>
    <s v="Wyoming"/>
    <d v="2022-12-01T00:00:00"/>
    <d v="2023-12-01T00:00:00"/>
    <x v="0"/>
    <s v="Regulated Electric (122)"/>
    <s v="Cheyenne Light Fuel &amp; Power Co"/>
    <x v="0"/>
    <x v="0"/>
  </r>
  <r>
    <n v="5"/>
    <n v="122"/>
    <x v="40"/>
    <s v="101000 Plant In Service"/>
    <n v="1"/>
    <n v="932398.26"/>
    <n v="0"/>
    <n v="0"/>
    <n v="0"/>
    <n v="0"/>
    <n v="0"/>
    <n v="932398.26"/>
    <s v="Wyoming"/>
    <d v="2022-12-01T00:00:00"/>
    <d v="2023-12-01T00:00:00"/>
    <x v="1"/>
    <s v="Regulated Electric (122)"/>
    <s v="Cheyenne Light Fuel &amp; Power Co"/>
    <x v="0"/>
    <x v="0"/>
  </r>
  <r>
    <n v="5"/>
    <n v="122"/>
    <x v="40"/>
    <s v="101000 Plant In Service"/>
    <n v="1"/>
    <n v="932398.26"/>
    <n v="0"/>
    <n v="0"/>
    <n v="0"/>
    <n v="0"/>
    <n v="0"/>
    <n v="932398.26"/>
    <s v="Wyoming"/>
    <d v="2022-12-01T00:00:00"/>
    <d v="2023-12-01T00:00:00"/>
    <x v="2"/>
    <s v="Regulated Electric (122)"/>
    <s v="Cheyenne Light Fuel &amp; Power Co"/>
    <x v="0"/>
    <x v="0"/>
  </r>
  <r>
    <n v="5"/>
    <n v="122"/>
    <x v="40"/>
    <s v="101000 Plant In Service"/>
    <n v="1"/>
    <n v="932398.26"/>
    <n v="0"/>
    <n v="0"/>
    <n v="0"/>
    <n v="0"/>
    <n v="0"/>
    <n v="932398.26"/>
    <s v="Wyoming"/>
    <d v="2022-12-01T00:00:00"/>
    <d v="2023-12-01T00:00:00"/>
    <x v="3"/>
    <s v="Regulated Electric (122)"/>
    <s v="Cheyenne Light Fuel &amp; Power Co"/>
    <x v="0"/>
    <x v="0"/>
  </r>
  <r>
    <n v="5"/>
    <n v="122"/>
    <x v="40"/>
    <s v="101000 Plant In Service"/>
    <n v="1"/>
    <n v="932398.26"/>
    <n v="0"/>
    <n v="0"/>
    <n v="0"/>
    <n v="0"/>
    <n v="0"/>
    <n v="932398.26"/>
    <s v="Wyoming"/>
    <d v="2022-12-01T00:00:00"/>
    <d v="2023-12-01T00:00:00"/>
    <x v="4"/>
    <s v="Regulated Electric (122)"/>
    <s v="Cheyenne Light Fuel &amp; Power Co"/>
    <x v="0"/>
    <x v="0"/>
  </r>
  <r>
    <n v="5"/>
    <n v="122"/>
    <x v="40"/>
    <s v="101000 Plant In Service"/>
    <n v="1"/>
    <n v="932398.26"/>
    <n v="0"/>
    <n v="0"/>
    <n v="0"/>
    <n v="0"/>
    <n v="0"/>
    <n v="932398.26"/>
    <s v="Wyoming"/>
    <d v="2022-12-01T00:00:00"/>
    <d v="2023-12-01T00:00:00"/>
    <x v="5"/>
    <s v="Regulated Electric (122)"/>
    <s v="Cheyenne Light Fuel &amp; Power Co"/>
    <x v="0"/>
    <x v="0"/>
  </r>
  <r>
    <n v="5"/>
    <n v="122"/>
    <x v="40"/>
    <s v="101000 Plant In Service"/>
    <n v="1"/>
    <n v="932398.26"/>
    <n v="0"/>
    <n v="0"/>
    <n v="0"/>
    <n v="0"/>
    <n v="0"/>
    <n v="932398.26"/>
    <s v="Wyoming"/>
    <d v="2022-12-01T00:00:00"/>
    <d v="2023-12-01T00:00:00"/>
    <x v="6"/>
    <s v="Regulated Electric (122)"/>
    <s v="Cheyenne Light Fuel &amp; Power Co"/>
    <x v="0"/>
    <x v="0"/>
  </r>
  <r>
    <n v="5"/>
    <n v="122"/>
    <x v="40"/>
    <s v="101000 Plant In Service"/>
    <n v="1"/>
    <n v="932398.26"/>
    <n v="0"/>
    <n v="0"/>
    <n v="0"/>
    <n v="0"/>
    <n v="0"/>
    <n v="932398.26"/>
    <s v="Wyoming"/>
    <d v="2022-12-01T00:00:00"/>
    <d v="2023-12-01T00:00:00"/>
    <x v="7"/>
    <s v="Regulated Electric (122)"/>
    <s v="Cheyenne Light Fuel &amp; Power Co"/>
    <x v="0"/>
    <x v="0"/>
  </r>
  <r>
    <n v="5"/>
    <n v="122"/>
    <x v="40"/>
    <s v="101000 Plant In Service"/>
    <n v="1"/>
    <n v="932398.26"/>
    <n v="0"/>
    <n v="0"/>
    <n v="0"/>
    <n v="0"/>
    <n v="0"/>
    <n v="932398.26"/>
    <s v="Wyoming"/>
    <d v="2022-12-01T00:00:00"/>
    <d v="2023-12-01T00:00:00"/>
    <x v="8"/>
    <s v="Regulated Electric (122)"/>
    <s v="Cheyenne Light Fuel &amp; Power Co"/>
    <x v="0"/>
    <x v="0"/>
  </r>
  <r>
    <n v="5"/>
    <n v="122"/>
    <x v="40"/>
    <s v="101000 Plant In Service"/>
    <n v="1"/>
    <n v="932398.26"/>
    <n v="0"/>
    <n v="0"/>
    <n v="0"/>
    <n v="0"/>
    <n v="0"/>
    <n v="932398.26"/>
    <s v="Wyoming"/>
    <d v="2022-12-01T00:00:00"/>
    <d v="2023-12-01T00:00:00"/>
    <x v="9"/>
    <s v="Regulated Electric (122)"/>
    <s v="Cheyenne Light Fuel &amp; Power Co"/>
    <x v="0"/>
    <x v="0"/>
  </r>
  <r>
    <n v="5"/>
    <n v="122"/>
    <x v="40"/>
    <s v="101000 Plant In Service"/>
    <n v="1"/>
    <n v="932398.26"/>
    <n v="73154.5"/>
    <n v="0"/>
    <n v="0"/>
    <n v="0"/>
    <n v="0"/>
    <n v="1005552.76"/>
    <s v="Wyoming"/>
    <d v="2022-12-01T00:00:00"/>
    <d v="2023-12-01T00:00:00"/>
    <x v="10"/>
    <s v="Regulated Electric (122)"/>
    <s v="Cheyenne Light Fuel &amp; Power Co"/>
    <x v="0"/>
    <x v="0"/>
  </r>
  <r>
    <n v="5"/>
    <n v="122"/>
    <x v="41"/>
    <s v="101000 Plant In Service"/>
    <n v="1"/>
    <n v="1224631.6499999999"/>
    <n v="46494.559999999998"/>
    <n v="0"/>
    <n v="0"/>
    <n v="0"/>
    <n v="0"/>
    <n v="1271126.21"/>
    <s v="Wyoming"/>
    <d v="2022-12-01T00:00:00"/>
    <d v="2023-12-01T00:00:00"/>
    <x v="11"/>
    <s v="Regulated Electric (122)"/>
    <s v="Cheyenne Light Fuel &amp; Power Co"/>
    <x v="0"/>
    <x v="0"/>
  </r>
  <r>
    <n v="5"/>
    <n v="122"/>
    <x v="41"/>
    <s v="101000 Plant In Service"/>
    <n v="1"/>
    <n v="1271126.21"/>
    <n v="807561.41"/>
    <n v="0"/>
    <n v="0"/>
    <n v="0"/>
    <n v="0"/>
    <n v="2078687.62"/>
    <s v="Wyoming"/>
    <d v="2022-12-01T00:00:00"/>
    <d v="2023-12-01T00:00:00"/>
    <x v="12"/>
    <s v="Regulated Electric (122)"/>
    <s v="Cheyenne Light Fuel &amp; Power Co"/>
    <x v="0"/>
    <x v="0"/>
  </r>
  <r>
    <n v="5"/>
    <n v="122"/>
    <x v="41"/>
    <s v="101000 Plant In Service"/>
    <n v="1"/>
    <n v="2078687.62"/>
    <n v="22.77"/>
    <n v="0"/>
    <n v="0"/>
    <n v="0"/>
    <n v="0"/>
    <n v="2078710.39"/>
    <s v="Wyoming"/>
    <d v="2022-12-01T00:00:00"/>
    <d v="2023-12-01T00:00:00"/>
    <x v="0"/>
    <s v="Regulated Electric (122)"/>
    <s v="Cheyenne Light Fuel &amp; Power Co"/>
    <x v="0"/>
    <x v="0"/>
  </r>
  <r>
    <n v="5"/>
    <n v="122"/>
    <x v="41"/>
    <s v="101000 Plant In Service"/>
    <n v="1"/>
    <n v="2078710.39"/>
    <n v="0"/>
    <n v="0"/>
    <n v="0"/>
    <n v="0"/>
    <n v="0"/>
    <n v="2078710.39"/>
    <s v="Wyoming"/>
    <d v="2022-12-01T00:00:00"/>
    <d v="2023-12-01T00:00:00"/>
    <x v="1"/>
    <s v="Regulated Electric (122)"/>
    <s v="Cheyenne Light Fuel &amp; Power Co"/>
    <x v="0"/>
    <x v="0"/>
  </r>
  <r>
    <n v="5"/>
    <n v="122"/>
    <x v="41"/>
    <s v="101000 Plant In Service"/>
    <n v="1"/>
    <n v="2078710.39"/>
    <n v="65.239999999999995"/>
    <n v="0"/>
    <n v="0"/>
    <n v="0"/>
    <n v="0"/>
    <n v="2078775.63"/>
    <s v="Wyoming"/>
    <d v="2022-12-01T00:00:00"/>
    <d v="2023-12-01T00:00:00"/>
    <x v="2"/>
    <s v="Regulated Electric (122)"/>
    <s v="Cheyenne Light Fuel &amp; Power Co"/>
    <x v="0"/>
    <x v="0"/>
  </r>
  <r>
    <n v="5"/>
    <n v="122"/>
    <x v="41"/>
    <s v="101000 Plant In Service"/>
    <n v="1"/>
    <n v="2078775.63"/>
    <n v="0"/>
    <n v="0"/>
    <n v="0"/>
    <n v="0"/>
    <n v="0"/>
    <n v="2078775.63"/>
    <s v="Wyoming"/>
    <d v="2022-12-01T00:00:00"/>
    <d v="2023-12-01T00:00:00"/>
    <x v="3"/>
    <s v="Regulated Electric (122)"/>
    <s v="Cheyenne Light Fuel &amp; Power Co"/>
    <x v="0"/>
    <x v="0"/>
  </r>
  <r>
    <n v="5"/>
    <n v="122"/>
    <x v="41"/>
    <s v="101000 Plant In Service"/>
    <n v="1"/>
    <n v="2078775.63"/>
    <n v="0"/>
    <n v="0"/>
    <n v="0"/>
    <n v="0"/>
    <n v="0"/>
    <n v="2078775.63"/>
    <s v="Wyoming"/>
    <d v="2022-12-01T00:00:00"/>
    <d v="2023-12-01T00:00:00"/>
    <x v="4"/>
    <s v="Regulated Electric (122)"/>
    <s v="Cheyenne Light Fuel &amp; Power Co"/>
    <x v="0"/>
    <x v="0"/>
  </r>
  <r>
    <n v="5"/>
    <n v="122"/>
    <x v="41"/>
    <s v="101000 Plant In Service"/>
    <n v="1"/>
    <n v="2078775.63"/>
    <n v="0"/>
    <n v="0"/>
    <n v="0"/>
    <n v="0"/>
    <n v="0"/>
    <n v="2078775.63"/>
    <s v="Wyoming"/>
    <d v="2022-12-01T00:00:00"/>
    <d v="2023-12-01T00:00:00"/>
    <x v="5"/>
    <s v="Regulated Electric (122)"/>
    <s v="Cheyenne Light Fuel &amp; Power Co"/>
    <x v="0"/>
    <x v="0"/>
  </r>
  <r>
    <n v="5"/>
    <n v="122"/>
    <x v="41"/>
    <s v="101000 Plant In Service"/>
    <n v="1"/>
    <n v="2078775.63"/>
    <n v="0"/>
    <n v="0"/>
    <n v="0"/>
    <n v="0"/>
    <n v="0"/>
    <n v="2078775.63"/>
    <s v="Wyoming"/>
    <d v="2022-12-01T00:00:00"/>
    <d v="2023-12-01T00:00:00"/>
    <x v="6"/>
    <s v="Regulated Electric (122)"/>
    <s v="Cheyenne Light Fuel &amp; Power Co"/>
    <x v="0"/>
    <x v="0"/>
  </r>
  <r>
    <n v="5"/>
    <n v="122"/>
    <x v="41"/>
    <s v="101000 Plant In Service"/>
    <n v="1"/>
    <n v="2078775.63"/>
    <n v="0"/>
    <n v="0"/>
    <n v="0"/>
    <n v="0"/>
    <n v="0"/>
    <n v="2078775.63"/>
    <s v="Wyoming"/>
    <d v="2022-12-01T00:00:00"/>
    <d v="2023-12-01T00:00:00"/>
    <x v="7"/>
    <s v="Regulated Electric (122)"/>
    <s v="Cheyenne Light Fuel &amp; Power Co"/>
    <x v="0"/>
    <x v="0"/>
  </r>
  <r>
    <n v="5"/>
    <n v="122"/>
    <x v="41"/>
    <s v="101000 Plant In Service"/>
    <n v="1"/>
    <n v="2078775.63"/>
    <n v="0"/>
    <n v="0"/>
    <n v="0"/>
    <n v="0"/>
    <n v="0"/>
    <n v="2078775.63"/>
    <s v="Wyoming"/>
    <d v="2022-12-01T00:00:00"/>
    <d v="2023-12-01T00:00:00"/>
    <x v="8"/>
    <s v="Regulated Electric (122)"/>
    <s v="Cheyenne Light Fuel &amp; Power Co"/>
    <x v="0"/>
    <x v="0"/>
  </r>
  <r>
    <n v="5"/>
    <n v="122"/>
    <x v="41"/>
    <s v="101000 Plant In Service"/>
    <n v="1"/>
    <n v="2078775.63"/>
    <n v="0"/>
    <n v="0"/>
    <n v="0"/>
    <n v="0"/>
    <n v="0"/>
    <n v="2078775.63"/>
    <s v="Wyoming"/>
    <d v="2022-12-01T00:00:00"/>
    <d v="2023-12-01T00:00:00"/>
    <x v="9"/>
    <s v="Regulated Electric (122)"/>
    <s v="Cheyenne Light Fuel &amp; Power Co"/>
    <x v="0"/>
    <x v="0"/>
  </r>
  <r>
    <n v="5"/>
    <n v="122"/>
    <x v="41"/>
    <s v="101000 Plant In Service"/>
    <n v="1"/>
    <n v="2078775.63"/>
    <n v="0"/>
    <n v="0"/>
    <n v="0"/>
    <n v="0"/>
    <n v="0"/>
    <n v="2078775.63"/>
    <s v="Wyoming"/>
    <d v="2022-12-01T00:00:00"/>
    <d v="2023-12-01T00:00:00"/>
    <x v="10"/>
    <s v="Regulated Electric (122)"/>
    <s v="Cheyenne Light Fuel &amp; Power Co"/>
    <x v="0"/>
    <x v="0"/>
  </r>
  <r>
    <n v="5"/>
    <n v="122"/>
    <x v="42"/>
    <s v="101000 Plant In Service"/>
    <n v="1"/>
    <n v="1486162.99"/>
    <n v="0"/>
    <n v="0"/>
    <n v="0"/>
    <n v="0"/>
    <n v="0"/>
    <n v="1486162.99"/>
    <s v="Wyoming"/>
    <d v="2022-12-01T00:00:00"/>
    <d v="2023-12-01T00:00:00"/>
    <x v="11"/>
    <s v="Regulated Electric (122)"/>
    <s v="Cheyenne Light Fuel &amp; Power Co"/>
    <x v="0"/>
    <x v="24"/>
  </r>
  <r>
    <n v="5"/>
    <n v="122"/>
    <x v="42"/>
    <s v="101000 Plant In Service"/>
    <n v="1"/>
    <n v="1486162.99"/>
    <n v="0"/>
    <n v="-38514.26"/>
    <n v="0"/>
    <n v="0"/>
    <n v="0"/>
    <n v="1447648.73"/>
    <s v="Wyoming"/>
    <d v="2022-12-01T00:00:00"/>
    <d v="2023-12-01T00:00:00"/>
    <x v="12"/>
    <s v="Regulated Electric (122)"/>
    <s v="Cheyenne Light Fuel &amp; Power Co"/>
    <x v="0"/>
    <x v="24"/>
  </r>
  <r>
    <n v="5"/>
    <n v="122"/>
    <x v="42"/>
    <s v="101000 Plant In Service"/>
    <n v="1"/>
    <n v="1447648.73"/>
    <n v="0"/>
    <n v="0"/>
    <n v="0"/>
    <n v="0"/>
    <n v="0"/>
    <n v="1447648.73"/>
    <s v="Wyoming"/>
    <d v="2022-12-01T00:00:00"/>
    <d v="2023-12-01T00:00:00"/>
    <x v="0"/>
    <s v="Regulated Electric (122)"/>
    <s v="Cheyenne Light Fuel &amp; Power Co"/>
    <x v="0"/>
    <x v="24"/>
  </r>
  <r>
    <n v="5"/>
    <n v="122"/>
    <x v="42"/>
    <s v="101000 Plant In Service"/>
    <n v="1"/>
    <n v="1447648.73"/>
    <n v="0"/>
    <n v="0"/>
    <n v="0"/>
    <n v="0"/>
    <n v="0"/>
    <n v="1447648.73"/>
    <s v="Wyoming"/>
    <d v="2022-12-01T00:00:00"/>
    <d v="2023-12-01T00:00:00"/>
    <x v="1"/>
    <s v="Regulated Electric (122)"/>
    <s v="Cheyenne Light Fuel &amp; Power Co"/>
    <x v="0"/>
    <x v="24"/>
  </r>
  <r>
    <n v="5"/>
    <n v="122"/>
    <x v="42"/>
    <s v="101000 Plant In Service"/>
    <n v="1"/>
    <n v="1447648.73"/>
    <n v="0"/>
    <n v="0"/>
    <n v="0"/>
    <n v="0"/>
    <n v="0"/>
    <n v="1447648.73"/>
    <s v="Wyoming"/>
    <d v="2022-12-01T00:00:00"/>
    <d v="2023-12-01T00:00:00"/>
    <x v="2"/>
    <s v="Regulated Electric (122)"/>
    <s v="Cheyenne Light Fuel &amp; Power Co"/>
    <x v="0"/>
    <x v="24"/>
  </r>
  <r>
    <n v="5"/>
    <n v="122"/>
    <x v="42"/>
    <s v="101000 Plant In Service"/>
    <n v="1"/>
    <n v="1447648.73"/>
    <n v="0"/>
    <n v="0"/>
    <n v="0"/>
    <n v="0"/>
    <n v="0"/>
    <n v="1447648.73"/>
    <s v="Wyoming"/>
    <d v="2022-12-01T00:00:00"/>
    <d v="2023-12-01T00:00:00"/>
    <x v="3"/>
    <s v="Regulated Electric (122)"/>
    <s v="Cheyenne Light Fuel &amp; Power Co"/>
    <x v="0"/>
    <x v="24"/>
  </r>
  <r>
    <n v="5"/>
    <n v="122"/>
    <x v="42"/>
    <s v="101000 Plant In Service"/>
    <n v="1"/>
    <n v="1447648.73"/>
    <n v="0"/>
    <n v="0"/>
    <n v="0"/>
    <n v="0"/>
    <n v="0"/>
    <n v="1447648.73"/>
    <s v="Wyoming"/>
    <d v="2022-12-01T00:00:00"/>
    <d v="2023-12-01T00:00:00"/>
    <x v="4"/>
    <s v="Regulated Electric (122)"/>
    <s v="Cheyenne Light Fuel &amp; Power Co"/>
    <x v="0"/>
    <x v="24"/>
  </r>
  <r>
    <n v="5"/>
    <n v="122"/>
    <x v="42"/>
    <s v="101000 Plant In Service"/>
    <n v="1"/>
    <n v="1447648.73"/>
    <n v="0"/>
    <n v="0"/>
    <n v="0"/>
    <n v="0"/>
    <n v="0"/>
    <n v="1447648.73"/>
    <s v="Wyoming"/>
    <d v="2022-12-01T00:00:00"/>
    <d v="2023-12-01T00:00:00"/>
    <x v="5"/>
    <s v="Regulated Electric (122)"/>
    <s v="Cheyenne Light Fuel &amp; Power Co"/>
    <x v="0"/>
    <x v="24"/>
  </r>
  <r>
    <n v="5"/>
    <n v="122"/>
    <x v="42"/>
    <s v="101000 Plant In Service"/>
    <n v="1"/>
    <n v="1447648.73"/>
    <n v="0"/>
    <n v="0"/>
    <n v="0"/>
    <n v="0"/>
    <n v="0"/>
    <n v="1447648.73"/>
    <s v="Wyoming"/>
    <d v="2022-12-01T00:00:00"/>
    <d v="2023-12-01T00:00:00"/>
    <x v="6"/>
    <s v="Regulated Electric (122)"/>
    <s v="Cheyenne Light Fuel &amp; Power Co"/>
    <x v="0"/>
    <x v="24"/>
  </r>
  <r>
    <n v="5"/>
    <n v="122"/>
    <x v="42"/>
    <s v="101000 Plant In Service"/>
    <n v="1"/>
    <n v="1447648.73"/>
    <n v="0"/>
    <n v="0"/>
    <n v="0"/>
    <n v="0"/>
    <n v="0"/>
    <n v="1447648.73"/>
    <s v="Wyoming"/>
    <d v="2022-12-01T00:00:00"/>
    <d v="2023-12-01T00:00:00"/>
    <x v="7"/>
    <s v="Regulated Electric (122)"/>
    <s v="Cheyenne Light Fuel &amp; Power Co"/>
    <x v="0"/>
    <x v="24"/>
  </r>
  <r>
    <n v="5"/>
    <n v="122"/>
    <x v="42"/>
    <s v="101000 Plant In Service"/>
    <n v="1"/>
    <n v="1447648.73"/>
    <n v="0"/>
    <n v="0"/>
    <n v="0"/>
    <n v="0"/>
    <n v="0"/>
    <n v="1447648.73"/>
    <s v="Wyoming"/>
    <d v="2022-12-01T00:00:00"/>
    <d v="2023-12-01T00:00:00"/>
    <x v="8"/>
    <s v="Regulated Electric (122)"/>
    <s v="Cheyenne Light Fuel &amp; Power Co"/>
    <x v="0"/>
    <x v="24"/>
  </r>
  <r>
    <n v="5"/>
    <n v="122"/>
    <x v="42"/>
    <s v="101000 Plant In Service"/>
    <n v="1"/>
    <n v="1447648.73"/>
    <n v="0"/>
    <n v="0"/>
    <n v="0"/>
    <n v="0"/>
    <n v="0"/>
    <n v="1447648.73"/>
    <s v="Wyoming"/>
    <d v="2022-12-01T00:00:00"/>
    <d v="2023-12-01T00:00:00"/>
    <x v="9"/>
    <s v="Regulated Electric (122)"/>
    <s v="Cheyenne Light Fuel &amp; Power Co"/>
    <x v="0"/>
    <x v="24"/>
  </r>
  <r>
    <n v="5"/>
    <n v="122"/>
    <x v="42"/>
    <s v="101000 Plant In Service"/>
    <n v="1"/>
    <n v="1447648.73"/>
    <n v="0"/>
    <n v="0"/>
    <n v="0"/>
    <n v="0"/>
    <n v="0"/>
    <n v="1447648.73"/>
    <s v="Wyoming"/>
    <d v="2022-12-01T00:00:00"/>
    <d v="2023-12-01T00:00:00"/>
    <x v="10"/>
    <s v="Regulated Electric (122)"/>
    <s v="Cheyenne Light Fuel &amp; Power Co"/>
    <x v="0"/>
    <x v="24"/>
  </r>
  <r>
    <n v="5"/>
    <n v="122"/>
    <x v="43"/>
    <s v="101000 Plant In Service"/>
    <n v="1"/>
    <n v="1942993.9100000001"/>
    <n v="-26.23"/>
    <n v="0"/>
    <n v="0"/>
    <n v="0"/>
    <n v="0"/>
    <n v="1942967.6800000002"/>
    <s v="Wyoming"/>
    <d v="2022-12-01T00:00:00"/>
    <d v="2023-12-01T00:00:00"/>
    <x v="11"/>
    <s v="Regulated Electric (122)"/>
    <s v="Cheyenne Light Fuel &amp; Power Co"/>
    <x v="0"/>
    <x v="24"/>
  </r>
  <r>
    <n v="5"/>
    <n v="122"/>
    <x v="43"/>
    <s v="101000 Plant In Service"/>
    <n v="1"/>
    <n v="1942967.6800000002"/>
    <n v="128631.13"/>
    <n v="0"/>
    <n v="19043.05"/>
    <n v="-19043.05"/>
    <n v="0"/>
    <n v="2071598.81"/>
    <s v="Wyoming"/>
    <d v="2022-12-01T00:00:00"/>
    <d v="2023-12-01T00:00:00"/>
    <x v="12"/>
    <s v="Regulated Electric (122)"/>
    <s v="Cheyenne Light Fuel &amp; Power Co"/>
    <x v="0"/>
    <x v="24"/>
  </r>
  <r>
    <n v="5"/>
    <n v="122"/>
    <x v="43"/>
    <s v="101000 Plant In Service"/>
    <n v="1"/>
    <n v="2071598.81"/>
    <n v="186.1"/>
    <n v="0"/>
    <n v="0"/>
    <n v="0"/>
    <n v="0"/>
    <n v="2071784.91"/>
    <s v="Wyoming"/>
    <d v="2022-12-01T00:00:00"/>
    <d v="2023-12-01T00:00:00"/>
    <x v="0"/>
    <s v="Regulated Electric (122)"/>
    <s v="Cheyenne Light Fuel &amp; Power Co"/>
    <x v="0"/>
    <x v="24"/>
  </r>
  <r>
    <n v="5"/>
    <n v="122"/>
    <x v="43"/>
    <s v="101000 Plant In Service"/>
    <n v="1"/>
    <n v="2071784.91"/>
    <n v="8.26"/>
    <n v="0"/>
    <n v="0"/>
    <n v="0"/>
    <n v="0"/>
    <n v="2071793.17"/>
    <s v="Wyoming"/>
    <d v="2022-12-01T00:00:00"/>
    <d v="2023-12-01T00:00:00"/>
    <x v="1"/>
    <s v="Regulated Electric (122)"/>
    <s v="Cheyenne Light Fuel &amp; Power Co"/>
    <x v="0"/>
    <x v="24"/>
  </r>
  <r>
    <n v="5"/>
    <n v="122"/>
    <x v="43"/>
    <s v="101000 Plant In Service"/>
    <n v="1"/>
    <n v="2071793.17"/>
    <n v="0"/>
    <n v="0"/>
    <n v="0"/>
    <n v="0"/>
    <n v="0"/>
    <n v="2071793.17"/>
    <s v="Wyoming"/>
    <d v="2022-12-01T00:00:00"/>
    <d v="2023-12-01T00:00:00"/>
    <x v="2"/>
    <s v="Regulated Electric (122)"/>
    <s v="Cheyenne Light Fuel &amp; Power Co"/>
    <x v="0"/>
    <x v="24"/>
  </r>
  <r>
    <n v="5"/>
    <n v="122"/>
    <x v="43"/>
    <s v="101000 Plant In Service"/>
    <n v="1"/>
    <n v="2071793.17"/>
    <n v="0"/>
    <n v="0"/>
    <n v="0"/>
    <n v="0"/>
    <n v="0"/>
    <n v="2071793.17"/>
    <s v="Wyoming"/>
    <d v="2022-12-01T00:00:00"/>
    <d v="2023-12-01T00:00:00"/>
    <x v="3"/>
    <s v="Regulated Electric (122)"/>
    <s v="Cheyenne Light Fuel &amp; Power Co"/>
    <x v="0"/>
    <x v="24"/>
  </r>
  <r>
    <n v="5"/>
    <n v="122"/>
    <x v="43"/>
    <s v="101000 Plant In Service"/>
    <n v="1"/>
    <n v="2071793.17"/>
    <n v="0"/>
    <n v="0"/>
    <n v="0"/>
    <n v="0"/>
    <n v="0"/>
    <n v="2071793.17"/>
    <s v="Wyoming"/>
    <d v="2022-12-01T00:00:00"/>
    <d v="2023-12-01T00:00:00"/>
    <x v="4"/>
    <s v="Regulated Electric (122)"/>
    <s v="Cheyenne Light Fuel &amp; Power Co"/>
    <x v="0"/>
    <x v="24"/>
  </r>
  <r>
    <n v="5"/>
    <n v="122"/>
    <x v="43"/>
    <s v="101000 Plant In Service"/>
    <n v="1"/>
    <n v="2071793.17"/>
    <n v="0"/>
    <n v="0"/>
    <n v="0"/>
    <n v="0"/>
    <n v="0"/>
    <n v="2071793.17"/>
    <s v="Wyoming"/>
    <d v="2022-12-01T00:00:00"/>
    <d v="2023-12-01T00:00:00"/>
    <x v="5"/>
    <s v="Regulated Electric (122)"/>
    <s v="Cheyenne Light Fuel &amp; Power Co"/>
    <x v="0"/>
    <x v="24"/>
  </r>
  <r>
    <n v="5"/>
    <n v="122"/>
    <x v="43"/>
    <s v="101000 Plant In Service"/>
    <n v="1"/>
    <n v="2071793.17"/>
    <n v="0"/>
    <n v="0"/>
    <n v="0"/>
    <n v="0"/>
    <n v="0"/>
    <n v="2071793.17"/>
    <s v="Wyoming"/>
    <d v="2022-12-01T00:00:00"/>
    <d v="2023-12-01T00:00:00"/>
    <x v="6"/>
    <s v="Regulated Electric (122)"/>
    <s v="Cheyenne Light Fuel &amp; Power Co"/>
    <x v="0"/>
    <x v="24"/>
  </r>
  <r>
    <n v="5"/>
    <n v="122"/>
    <x v="43"/>
    <s v="101000 Plant In Service"/>
    <n v="1"/>
    <n v="2071793.17"/>
    <n v="0"/>
    <n v="0"/>
    <n v="0"/>
    <n v="0"/>
    <n v="0"/>
    <n v="2071793.17"/>
    <s v="Wyoming"/>
    <d v="2022-12-01T00:00:00"/>
    <d v="2023-12-01T00:00:00"/>
    <x v="7"/>
    <s v="Regulated Electric (122)"/>
    <s v="Cheyenne Light Fuel &amp; Power Co"/>
    <x v="0"/>
    <x v="24"/>
  </r>
  <r>
    <n v="5"/>
    <n v="122"/>
    <x v="43"/>
    <s v="101000 Plant In Service"/>
    <n v="1"/>
    <n v="2071793.17"/>
    <n v="0"/>
    <n v="0"/>
    <n v="0"/>
    <n v="0"/>
    <n v="0"/>
    <n v="2071793.17"/>
    <s v="Wyoming"/>
    <d v="2022-12-01T00:00:00"/>
    <d v="2023-12-01T00:00:00"/>
    <x v="8"/>
    <s v="Regulated Electric (122)"/>
    <s v="Cheyenne Light Fuel &amp; Power Co"/>
    <x v="0"/>
    <x v="24"/>
  </r>
  <r>
    <n v="5"/>
    <n v="122"/>
    <x v="43"/>
    <s v="101000 Plant In Service"/>
    <n v="1"/>
    <n v="2071793.17"/>
    <n v="8790.8000000000011"/>
    <n v="0"/>
    <n v="0"/>
    <n v="0"/>
    <n v="0"/>
    <n v="2080583.97"/>
    <s v="Wyoming"/>
    <d v="2022-12-01T00:00:00"/>
    <d v="2023-12-01T00:00:00"/>
    <x v="9"/>
    <s v="Regulated Electric (122)"/>
    <s v="Cheyenne Light Fuel &amp; Power Co"/>
    <x v="0"/>
    <x v="24"/>
  </r>
  <r>
    <n v="5"/>
    <n v="122"/>
    <x v="43"/>
    <s v="101000 Plant In Service"/>
    <n v="1"/>
    <n v="2080583.97"/>
    <n v="0"/>
    <n v="0"/>
    <n v="0"/>
    <n v="0"/>
    <n v="0"/>
    <n v="2080583.97"/>
    <s v="Wyoming"/>
    <d v="2022-12-01T00:00:00"/>
    <d v="2023-12-01T00:00:00"/>
    <x v="10"/>
    <s v="Regulated Electric (122)"/>
    <s v="Cheyenne Light Fuel &amp; Power Co"/>
    <x v="0"/>
    <x v="24"/>
  </r>
  <r>
    <n v="5"/>
    <n v="122"/>
    <x v="44"/>
    <s v="101000 Plant In Service"/>
    <n v="1"/>
    <n v="44125095.07"/>
    <n v="-4963.0600000000004"/>
    <n v="0"/>
    <n v="0"/>
    <n v="0"/>
    <n v="0"/>
    <n v="44120132.009999998"/>
    <s v="Wyoming"/>
    <d v="2022-12-01T00:00:00"/>
    <d v="2023-12-01T00:00:00"/>
    <x v="11"/>
    <s v="Regulated Electric (122)"/>
    <s v="Cheyenne Light Fuel &amp; Power Co"/>
    <x v="0"/>
    <x v="25"/>
  </r>
  <r>
    <n v="5"/>
    <n v="122"/>
    <x v="44"/>
    <s v="101000 Plant In Service"/>
    <n v="1"/>
    <n v="44120132.009999998"/>
    <n v="9382603.9199999999"/>
    <n v="0"/>
    <n v="3646227.99"/>
    <n v="-3646227.99"/>
    <n v="0"/>
    <n v="53502735.93"/>
    <s v="Wyoming"/>
    <d v="2022-12-01T00:00:00"/>
    <d v="2023-12-01T00:00:00"/>
    <x v="12"/>
    <s v="Regulated Electric (122)"/>
    <s v="Cheyenne Light Fuel &amp; Power Co"/>
    <x v="0"/>
    <x v="25"/>
  </r>
  <r>
    <n v="5"/>
    <n v="122"/>
    <x v="44"/>
    <s v="101000 Plant In Service"/>
    <n v="1"/>
    <n v="53502735.93"/>
    <n v="194653.21"/>
    <n v="-60851"/>
    <n v="0"/>
    <n v="0"/>
    <n v="0"/>
    <n v="53636538.140000001"/>
    <s v="Wyoming"/>
    <d v="2022-12-01T00:00:00"/>
    <d v="2023-12-01T00:00:00"/>
    <x v="0"/>
    <s v="Regulated Electric (122)"/>
    <s v="Cheyenne Light Fuel &amp; Power Co"/>
    <x v="0"/>
    <x v="25"/>
  </r>
  <r>
    <n v="5"/>
    <n v="122"/>
    <x v="44"/>
    <s v="101000 Plant In Service"/>
    <n v="1"/>
    <n v="53636538.140000001"/>
    <n v="-28.59"/>
    <n v="0"/>
    <n v="0"/>
    <n v="0"/>
    <n v="0"/>
    <n v="53636509.549999997"/>
    <s v="Wyoming"/>
    <d v="2022-12-01T00:00:00"/>
    <d v="2023-12-01T00:00:00"/>
    <x v="1"/>
    <s v="Regulated Electric (122)"/>
    <s v="Cheyenne Light Fuel &amp; Power Co"/>
    <x v="0"/>
    <x v="25"/>
  </r>
  <r>
    <n v="5"/>
    <n v="122"/>
    <x v="44"/>
    <s v="101000 Plant In Service"/>
    <n v="1"/>
    <n v="53636509.549999997"/>
    <n v="8.5"/>
    <n v="0"/>
    <n v="0"/>
    <n v="0"/>
    <n v="0"/>
    <n v="53636518.049999997"/>
    <s v="Wyoming"/>
    <d v="2022-12-01T00:00:00"/>
    <d v="2023-12-01T00:00:00"/>
    <x v="2"/>
    <s v="Regulated Electric (122)"/>
    <s v="Cheyenne Light Fuel &amp; Power Co"/>
    <x v="0"/>
    <x v="25"/>
  </r>
  <r>
    <n v="5"/>
    <n v="122"/>
    <x v="44"/>
    <s v="101000 Plant In Service"/>
    <n v="1"/>
    <n v="53636518.049999997"/>
    <n v="39.25"/>
    <n v="0"/>
    <n v="0"/>
    <n v="0"/>
    <n v="0"/>
    <n v="53636557.299999997"/>
    <s v="Wyoming"/>
    <d v="2022-12-01T00:00:00"/>
    <d v="2023-12-01T00:00:00"/>
    <x v="3"/>
    <s v="Regulated Electric (122)"/>
    <s v="Cheyenne Light Fuel &amp; Power Co"/>
    <x v="0"/>
    <x v="25"/>
  </r>
  <r>
    <n v="5"/>
    <n v="122"/>
    <x v="44"/>
    <s v="101000 Plant In Service"/>
    <n v="1"/>
    <n v="53636557.299999997"/>
    <n v="0"/>
    <n v="0"/>
    <n v="0"/>
    <n v="0"/>
    <n v="0"/>
    <n v="53636557.299999997"/>
    <s v="Wyoming"/>
    <d v="2022-12-01T00:00:00"/>
    <d v="2023-12-01T00:00:00"/>
    <x v="4"/>
    <s v="Regulated Electric (122)"/>
    <s v="Cheyenne Light Fuel &amp; Power Co"/>
    <x v="0"/>
    <x v="25"/>
  </r>
  <r>
    <n v="5"/>
    <n v="122"/>
    <x v="44"/>
    <s v="101000 Plant In Service"/>
    <n v="1"/>
    <n v="53636557.299999997"/>
    <n v="577.46"/>
    <n v="0"/>
    <n v="0"/>
    <n v="0"/>
    <n v="0"/>
    <n v="53637134.759999998"/>
    <s v="Wyoming"/>
    <d v="2022-12-01T00:00:00"/>
    <d v="2023-12-01T00:00:00"/>
    <x v="5"/>
    <s v="Regulated Electric (122)"/>
    <s v="Cheyenne Light Fuel &amp; Power Co"/>
    <x v="0"/>
    <x v="25"/>
  </r>
  <r>
    <n v="5"/>
    <n v="122"/>
    <x v="44"/>
    <s v="101000 Plant In Service"/>
    <n v="1"/>
    <n v="53637134.759999998"/>
    <n v="0"/>
    <n v="0"/>
    <n v="0"/>
    <n v="0"/>
    <n v="0"/>
    <n v="53637134.759999998"/>
    <s v="Wyoming"/>
    <d v="2022-12-01T00:00:00"/>
    <d v="2023-12-01T00:00:00"/>
    <x v="6"/>
    <s v="Regulated Electric (122)"/>
    <s v="Cheyenne Light Fuel &amp; Power Co"/>
    <x v="0"/>
    <x v="25"/>
  </r>
  <r>
    <n v="5"/>
    <n v="122"/>
    <x v="44"/>
    <s v="101000 Plant In Service"/>
    <n v="1"/>
    <n v="53637134.759999998"/>
    <n v="1203.4100000000001"/>
    <n v="0"/>
    <n v="0"/>
    <n v="0"/>
    <n v="0"/>
    <n v="53638338.170000002"/>
    <s v="Wyoming"/>
    <d v="2022-12-01T00:00:00"/>
    <d v="2023-12-01T00:00:00"/>
    <x v="7"/>
    <s v="Regulated Electric (122)"/>
    <s v="Cheyenne Light Fuel &amp; Power Co"/>
    <x v="0"/>
    <x v="25"/>
  </r>
  <r>
    <n v="5"/>
    <n v="122"/>
    <x v="44"/>
    <s v="101000 Plant In Service"/>
    <n v="1"/>
    <n v="53638338.170000002"/>
    <n v="30284.13"/>
    <n v="-24059.99"/>
    <n v="0"/>
    <n v="0"/>
    <n v="0"/>
    <n v="53644562.310000002"/>
    <s v="Wyoming"/>
    <d v="2022-12-01T00:00:00"/>
    <d v="2023-12-01T00:00:00"/>
    <x v="8"/>
    <s v="Regulated Electric (122)"/>
    <s v="Cheyenne Light Fuel &amp; Power Co"/>
    <x v="0"/>
    <x v="25"/>
  </r>
  <r>
    <n v="5"/>
    <n v="122"/>
    <x v="44"/>
    <s v="101000 Plant In Service"/>
    <n v="1"/>
    <n v="53644562.310000002"/>
    <n v="1453.17"/>
    <n v="0"/>
    <n v="0"/>
    <n v="-3556.4900000000002"/>
    <n v="0"/>
    <n v="53642458.990000002"/>
    <s v="Wyoming"/>
    <d v="2022-12-01T00:00:00"/>
    <d v="2023-12-01T00:00:00"/>
    <x v="9"/>
    <s v="Regulated Electric (122)"/>
    <s v="Cheyenne Light Fuel &amp; Power Co"/>
    <x v="0"/>
    <x v="25"/>
  </r>
  <r>
    <n v="5"/>
    <n v="122"/>
    <x v="44"/>
    <s v="101000 Plant In Service"/>
    <n v="1"/>
    <n v="53642458.990000002"/>
    <n v="0"/>
    <n v="0"/>
    <n v="0"/>
    <n v="0"/>
    <n v="0"/>
    <n v="53642458.990000002"/>
    <s v="Wyoming"/>
    <d v="2022-12-01T00:00:00"/>
    <d v="2023-12-01T00:00:00"/>
    <x v="10"/>
    <s v="Regulated Electric (122)"/>
    <s v="Cheyenne Light Fuel &amp; Power Co"/>
    <x v="0"/>
    <x v="25"/>
  </r>
  <r>
    <n v="5"/>
    <n v="122"/>
    <x v="45"/>
    <s v="101000 Plant In Service"/>
    <n v="1"/>
    <n v="3226200.48"/>
    <n v="0"/>
    <n v="0"/>
    <n v="0"/>
    <n v="0"/>
    <n v="0"/>
    <n v="3226200.48"/>
    <s v="Wyoming"/>
    <d v="2022-12-01T00:00:00"/>
    <d v="2023-12-01T00:00:00"/>
    <x v="11"/>
    <s v="Regulated Electric (122)"/>
    <s v="Cheyenne Light Fuel &amp; Power Co"/>
    <x v="0"/>
    <x v="25"/>
  </r>
  <r>
    <n v="5"/>
    <n v="122"/>
    <x v="45"/>
    <s v="101000 Plant In Service"/>
    <n v="1"/>
    <n v="3226200.48"/>
    <n v="0"/>
    <n v="0"/>
    <n v="0"/>
    <n v="0"/>
    <n v="0"/>
    <n v="3226200.48"/>
    <s v="Wyoming"/>
    <d v="2022-12-01T00:00:00"/>
    <d v="2023-12-01T00:00:00"/>
    <x v="12"/>
    <s v="Regulated Electric (122)"/>
    <s v="Cheyenne Light Fuel &amp; Power Co"/>
    <x v="0"/>
    <x v="25"/>
  </r>
  <r>
    <n v="5"/>
    <n v="122"/>
    <x v="45"/>
    <s v="101000 Plant In Service"/>
    <n v="1"/>
    <n v="3226200.48"/>
    <n v="0"/>
    <n v="0"/>
    <n v="0"/>
    <n v="0"/>
    <n v="0"/>
    <n v="3226200.48"/>
    <s v="Wyoming"/>
    <d v="2022-12-01T00:00:00"/>
    <d v="2023-12-01T00:00:00"/>
    <x v="0"/>
    <s v="Regulated Electric (122)"/>
    <s v="Cheyenne Light Fuel &amp; Power Co"/>
    <x v="0"/>
    <x v="25"/>
  </r>
  <r>
    <n v="5"/>
    <n v="122"/>
    <x v="45"/>
    <s v="101000 Plant In Service"/>
    <n v="1"/>
    <n v="3226200.48"/>
    <n v="0"/>
    <n v="0"/>
    <n v="0"/>
    <n v="0"/>
    <n v="0"/>
    <n v="3226200.48"/>
    <s v="Wyoming"/>
    <d v="2022-12-01T00:00:00"/>
    <d v="2023-12-01T00:00:00"/>
    <x v="1"/>
    <s v="Regulated Electric (122)"/>
    <s v="Cheyenne Light Fuel &amp; Power Co"/>
    <x v="0"/>
    <x v="25"/>
  </r>
  <r>
    <n v="5"/>
    <n v="122"/>
    <x v="45"/>
    <s v="101000 Plant In Service"/>
    <n v="1"/>
    <n v="3226200.48"/>
    <n v="0"/>
    <n v="0"/>
    <n v="0"/>
    <n v="0"/>
    <n v="0"/>
    <n v="3226200.48"/>
    <s v="Wyoming"/>
    <d v="2022-12-01T00:00:00"/>
    <d v="2023-12-01T00:00:00"/>
    <x v="2"/>
    <s v="Regulated Electric (122)"/>
    <s v="Cheyenne Light Fuel &amp; Power Co"/>
    <x v="0"/>
    <x v="25"/>
  </r>
  <r>
    <n v="5"/>
    <n v="122"/>
    <x v="45"/>
    <s v="101000 Plant In Service"/>
    <n v="1"/>
    <n v="3226200.48"/>
    <n v="0"/>
    <n v="0"/>
    <n v="0"/>
    <n v="0"/>
    <n v="0"/>
    <n v="3226200.48"/>
    <s v="Wyoming"/>
    <d v="2022-12-01T00:00:00"/>
    <d v="2023-12-01T00:00:00"/>
    <x v="3"/>
    <s v="Regulated Electric (122)"/>
    <s v="Cheyenne Light Fuel &amp; Power Co"/>
    <x v="0"/>
    <x v="25"/>
  </r>
  <r>
    <n v="5"/>
    <n v="122"/>
    <x v="45"/>
    <s v="101000 Plant In Service"/>
    <n v="1"/>
    <n v="3226200.48"/>
    <n v="0"/>
    <n v="0"/>
    <n v="0"/>
    <n v="0"/>
    <n v="0"/>
    <n v="3226200.48"/>
    <s v="Wyoming"/>
    <d v="2022-12-01T00:00:00"/>
    <d v="2023-12-01T00:00:00"/>
    <x v="4"/>
    <s v="Regulated Electric (122)"/>
    <s v="Cheyenne Light Fuel &amp; Power Co"/>
    <x v="0"/>
    <x v="25"/>
  </r>
  <r>
    <n v="5"/>
    <n v="122"/>
    <x v="45"/>
    <s v="101000 Plant In Service"/>
    <n v="1"/>
    <n v="3226200.48"/>
    <n v="194.38"/>
    <n v="0"/>
    <n v="0"/>
    <n v="0"/>
    <n v="0"/>
    <n v="3226394.86"/>
    <s v="Wyoming"/>
    <d v="2022-12-01T00:00:00"/>
    <d v="2023-12-01T00:00:00"/>
    <x v="5"/>
    <s v="Regulated Electric (122)"/>
    <s v="Cheyenne Light Fuel &amp; Power Co"/>
    <x v="0"/>
    <x v="25"/>
  </r>
  <r>
    <n v="5"/>
    <n v="122"/>
    <x v="45"/>
    <s v="101000 Plant In Service"/>
    <n v="1"/>
    <n v="3226394.86"/>
    <n v="0"/>
    <n v="0"/>
    <n v="0"/>
    <n v="0"/>
    <n v="0"/>
    <n v="3226394.86"/>
    <s v="Wyoming"/>
    <d v="2022-12-01T00:00:00"/>
    <d v="2023-12-01T00:00:00"/>
    <x v="6"/>
    <s v="Regulated Electric (122)"/>
    <s v="Cheyenne Light Fuel &amp; Power Co"/>
    <x v="0"/>
    <x v="25"/>
  </r>
  <r>
    <n v="5"/>
    <n v="122"/>
    <x v="45"/>
    <s v="101000 Plant In Service"/>
    <n v="1"/>
    <n v="3226394.86"/>
    <n v="405.08"/>
    <n v="0"/>
    <n v="0"/>
    <n v="0"/>
    <n v="0"/>
    <n v="3226799.94"/>
    <s v="Wyoming"/>
    <d v="2022-12-01T00:00:00"/>
    <d v="2023-12-01T00:00:00"/>
    <x v="7"/>
    <s v="Regulated Electric (122)"/>
    <s v="Cheyenne Light Fuel &amp; Power Co"/>
    <x v="0"/>
    <x v="25"/>
  </r>
  <r>
    <n v="5"/>
    <n v="122"/>
    <x v="45"/>
    <s v="101000 Plant In Service"/>
    <n v="1"/>
    <n v="3226799.94"/>
    <n v="-405.08"/>
    <n v="0"/>
    <n v="0"/>
    <n v="0"/>
    <n v="0"/>
    <n v="3226394.86"/>
    <s v="Wyoming"/>
    <d v="2022-12-01T00:00:00"/>
    <d v="2023-12-01T00:00:00"/>
    <x v="8"/>
    <s v="Regulated Electric (122)"/>
    <s v="Cheyenne Light Fuel &amp; Power Co"/>
    <x v="0"/>
    <x v="25"/>
  </r>
  <r>
    <n v="5"/>
    <n v="122"/>
    <x v="45"/>
    <s v="101000 Plant In Service"/>
    <n v="1"/>
    <n v="3226394.86"/>
    <n v="0"/>
    <n v="0"/>
    <n v="0"/>
    <n v="0"/>
    <n v="0"/>
    <n v="3226394.86"/>
    <s v="Wyoming"/>
    <d v="2022-12-01T00:00:00"/>
    <d v="2023-12-01T00:00:00"/>
    <x v="9"/>
    <s v="Regulated Electric (122)"/>
    <s v="Cheyenne Light Fuel &amp; Power Co"/>
    <x v="0"/>
    <x v="25"/>
  </r>
  <r>
    <n v="5"/>
    <n v="122"/>
    <x v="45"/>
    <s v="101000 Plant In Service"/>
    <n v="1"/>
    <n v="3226394.86"/>
    <n v="0"/>
    <n v="0"/>
    <n v="0"/>
    <n v="0"/>
    <n v="0"/>
    <n v="3226394.86"/>
    <s v="Wyoming"/>
    <d v="2022-12-01T00:00:00"/>
    <d v="2023-12-01T00:00:00"/>
    <x v="10"/>
    <s v="Regulated Electric (122)"/>
    <s v="Cheyenne Light Fuel &amp; Power Co"/>
    <x v="0"/>
    <x v="25"/>
  </r>
  <r>
    <n v="5"/>
    <n v="122"/>
    <x v="46"/>
    <s v="101000 Plant In Service"/>
    <n v="1"/>
    <n v="309330"/>
    <n v="0"/>
    <n v="0"/>
    <n v="0"/>
    <n v="0"/>
    <n v="0"/>
    <n v="309330"/>
    <s v="Wyoming"/>
    <d v="2022-12-01T00:00:00"/>
    <d v="2023-12-01T00:00:00"/>
    <x v="11"/>
    <s v="Regulated Electric (122)"/>
    <s v="Cheyenne Light Fuel &amp; Power Co"/>
    <x v="0"/>
    <x v="26"/>
  </r>
  <r>
    <n v="5"/>
    <n v="122"/>
    <x v="46"/>
    <s v="101000 Plant In Service"/>
    <n v="1"/>
    <n v="309330"/>
    <n v="0"/>
    <n v="0"/>
    <n v="0"/>
    <n v="0"/>
    <n v="0"/>
    <n v="309330"/>
    <s v="Wyoming"/>
    <d v="2022-12-01T00:00:00"/>
    <d v="2023-12-01T00:00:00"/>
    <x v="12"/>
    <s v="Regulated Electric (122)"/>
    <s v="Cheyenne Light Fuel &amp; Power Co"/>
    <x v="0"/>
    <x v="26"/>
  </r>
  <r>
    <n v="5"/>
    <n v="122"/>
    <x v="46"/>
    <s v="101000 Plant In Service"/>
    <n v="1"/>
    <n v="309330"/>
    <n v="0"/>
    <n v="0"/>
    <n v="0"/>
    <n v="0"/>
    <n v="0"/>
    <n v="309330"/>
    <s v="Wyoming"/>
    <d v="2022-12-01T00:00:00"/>
    <d v="2023-12-01T00:00:00"/>
    <x v="0"/>
    <s v="Regulated Electric (122)"/>
    <s v="Cheyenne Light Fuel &amp; Power Co"/>
    <x v="0"/>
    <x v="26"/>
  </r>
  <r>
    <n v="5"/>
    <n v="122"/>
    <x v="46"/>
    <s v="101000 Plant In Service"/>
    <n v="1"/>
    <n v="309330"/>
    <n v="0"/>
    <n v="0"/>
    <n v="0"/>
    <n v="0"/>
    <n v="0"/>
    <n v="309330"/>
    <s v="Wyoming"/>
    <d v="2022-12-01T00:00:00"/>
    <d v="2023-12-01T00:00:00"/>
    <x v="1"/>
    <s v="Regulated Electric (122)"/>
    <s v="Cheyenne Light Fuel &amp; Power Co"/>
    <x v="0"/>
    <x v="26"/>
  </r>
  <r>
    <n v="5"/>
    <n v="122"/>
    <x v="46"/>
    <s v="101000 Plant In Service"/>
    <n v="1"/>
    <n v="309330"/>
    <n v="0"/>
    <n v="0"/>
    <n v="0"/>
    <n v="0"/>
    <n v="0"/>
    <n v="309330"/>
    <s v="Wyoming"/>
    <d v="2022-12-01T00:00:00"/>
    <d v="2023-12-01T00:00:00"/>
    <x v="2"/>
    <s v="Regulated Electric (122)"/>
    <s v="Cheyenne Light Fuel &amp; Power Co"/>
    <x v="0"/>
    <x v="26"/>
  </r>
  <r>
    <n v="5"/>
    <n v="122"/>
    <x v="46"/>
    <s v="101000 Plant In Service"/>
    <n v="1"/>
    <n v="309330"/>
    <n v="0"/>
    <n v="0"/>
    <n v="0"/>
    <n v="0"/>
    <n v="0"/>
    <n v="309330"/>
    <s v="Wyoming"/>
    <d v="2022-12-01T00:00:00"/>
    <d v="2023-12-01T00:00:00"/>
    <x v="3"/>
    <s v="Regulated Electric (122)"/>
    <s v="Cheyenne Light Fuel &amp; Power Co"/>
    <x v="0"/>
    <x v="26"/>
  </r>
  <r>
    <n v="5"/>
    <n v="122"/>
    <x v="46"/>
    <s v="101000 Plant In Service"/>
    <n v="1"/>
    <n v="309330"/>
    <n v="0"/>
    <n v="0"/>
    <n v="0"/>
    <n v="0"/>
    <n v="0"/>
    <n v="309330"/>
    <s v="Wyoming"/>
    <d v="2022-12-01T00:00:00"/>
    <d v="2023-12-01T00:00:00"/>
    <x v="4"/>
    <s v="Regulated Electric (122)"/>
    <s v="Cheyenne Light Fuel &amp; Power Co"/>
    <x v="0"/>
    <x v="26"/>
  </r>
  <r>
    <n v="5"/>
    <n v="122"/>
    <x v="46"/>
    <s v="101000 Plant In Service"/>
    <n v="1"/>
    <n v="309330"/>
    <n v="0"/>
    <n v="0"/>
    <n v="0"/>
    <n v="0"/>
    <n v="0"/>
    <n v="309330"/>
    <s v="Wyoming"/>
    <d v="2022-12-01T00:00:00"/>
    <d v="2023-12-01T00:00:00"/>
    <x v="5"/>
    <s v="Regulated Electric (122)"/>
    <s v="Cheyenne Light Fuel &amp; Power Co"/>
    <x v="0"/>
    <x v="26"/>
  </r>
  <r>
    <n v="5"/>
    <n v="122"/>
    <x v="46"/>
    <s v="101000 Plant In Service"/>
    <n v="1"/>
    <n v="309330"/>
    <n v="0"/>
    <n v="0"/>
    <n v="0"/>
    <n v="0"/>
    <n v="0"/>
    <n v="309330"/>
    <s v="Wyoming"/>
    <d v="2022-12-01T00:00:00"/>
    <d v="2023-12-01T00:00:00"/>
    <x v="6"/>
    <s v="Regulated Electric (122)"/>
    <s v="Cheyenne Light Fuel &amp; Power Co"/>
    <x v="0"/>
    <x v="26"/>
  </r>
  <r>
    <n v="5"/>
    <n v="122"/>
    <x v="46"/>
    <s v="101000 Plant In Service"/>
    <n v="1"/>
    <n v="309330"/>
    <n v="0"/>
    <n v="0"/>
    <n v="0"/>
    <n v="0"/>
    <n v="0"/>
    <n v="309330"/>
    <s v="Wyoming"/>
    <d v="2022-12-01T00:00:00"/>
    <d v="2023-12-01T00:00:00"/>
    <x v="7"/>
    <s v="Regulated Electric (122)"/>
    <s v="Cheyenne Light Fuel &amp; Power Co"/>
    <x v="0"/>
    <x v="26"/>
  </r>
  <r>
    <n v="5"/>
    <n v="122"/>
    <x v="46"/>
    <s v="101000 Plant In Service"/>
    <n v="1"/>
    <n v="309330"/>
    <n v="0"/>
    <n v="0"/>
    <n v="0"/>
    <n v="0"/>
    <n v="0"/>
    <n v="309330"/>
    <s v="Wyoming"/>
    <d v="2022-12-01T00:00:00"/>
    <d v="2023-12-01T00:00:00"/>
    <x v="8"/>
    <s v="Regulated Electric (122)"/>
    <s v="Cheyenne Light Fuel &amp; Power Co"/>
    <x v="0"/>
    <x v="26"/>
  </r>
  <r>
    <n v="5"/>
    <n v="122"/>
    <x v="46"/>
    <s v="101000 Plant In Service"/>
    <n v="1"/>
    <n v="309330"/>
    <n v="0"/>
    <n v="0"/>
    <n v="0"/>
    <n v="0"/>
    <n v="0"/>
    <n v="309330"/>
    <s v="Wyoming"/>
    <d v="2022-12-01T00:00:00"/>
    <d v="2023-12-01T00:00:00"/>
    <x v="9"/>
    <s v="Regulated Electric (122)"/>
    <s v="Cheyenne Light Fuel &amp; Power Co"/>
    <x v="0"/>
    <x v="26"/>
  </r>
  <r>
    <n v="5"/>
    <n v="122"/>
    <x v="46"/>
    <s v="101000 Plant In Service"/>
    <n v="1"/>
    <n v="309330"/>
    <n v="0"/>
    <n v="0"/>
    <n v="0"/>
    <n v="0"/>
    <n v="0"/>
    <n v="309330"/>
    <s v="Wyoming"/>
    <d v="2022-12-01T00:00:00"/>
    <d v="2023-12-01T00:00:00"/>
    <x v="10"/>
    <s v="Regulated Electric (122)"/>
    <s v="Cheyenne Light Fuel &amp; Power Co"/>
    <x v="0"/>
    <x v="26"/>
  </r>
  <r>
    <n v="5"/>
    <n v="122"/>
    <x v="47"/>
    <s v="101000 Plant In Service"/>
    <n v="1"/>
    <n v="15752467.460000001"/>
    <n v="0"/>
    <n v="0"/>
    <n v="0"/>
    <n v="0"/>
    <n v="0"/>
    <n v="15752467.460000001"/>
    <s v="Wyoming"/>
    <d v="2022-12-01T00:00:00"/>
    <d v="2023-12-01T00:00:00"/>
    <x v="11"/>
    <s v="Regulated Electric (122)"/>
    <s v="Cheyenne Light Fuel &amp; Power Co"/>
    <x v="0"/>
    <x v="27"/>
  </r>
  <r>
    <n v="5"/>
    <n v="122"/>
    <x v="47"/>
    <s v="101000 Plant In Service"/>
    <n v="1"/>
    <n v="15752467.460000001"/>
    <n v="8908584.2899999991"/>
    <n v="0"/>
    <n v="0"/>
    <n v="0"/>
    <n v="0"/>
    <n v="24661051.75"/>
    <s v="Wyoming"/>
    <d v="2022-12-01T00:00:00"/>
    <d v="2023-12-01T00:00:00"/>
    <x v="12"/>
    <s v="Regulated Electric (122)"/>
    <s v="Cheyenne Light Fuel &amp; Power Co"/>
    <x v="0"/>
    <x v="27"/>
  </r>
  <r>
    <n v="5"/>
    <n v="122"/>
    <x v="47"/>
    <s v="101000 Plant In Service"/>
    <n v="1"/>
    <n v="24661051.75"/>
    <n v="-410.88"/>
    <n v="0"/>
    <n v="0"/>
    <n v="0"/>
    <n v="0"/>
    <n v="24660640.870000001"/>
    <s v="Wyoming"/>
    <d v="2022-12-01T00:00:00"/>
    <d v="2023-12-01T00:00:00"/>
    <x v="0"/>
    <s v="Regulated Electric (122)"/>
    <s v="Cheyenne Light Fuel &amp; Power Co"/>
    <x v="0"/>
    <x v="27"/>
  </r>
  <r>
    <n v="5"/>
    <n v="122"/>
    <x v="47"/>
    <s v="101000 Plant In Service"/>
    <n v="1"/>
    <n v="24660640.870000001"/>
    <n v="31079.3"/>
    <n v="0"/>
    <n v="0"/>
    <n v="0"/>
    <n v="0"/>
    <n v="24691720.170000002"/>
    <s v="Wyoming"/>
    <d v="2022-12-01T00:00:00"/>
    <d v="2023-12-01T00:00:00"/>
    <x v="1"/>
    <s v="Regulated Electric (122)"/>
    <s v="Cheyenne Light Fuel &amp; Power Co"/>
    <x v="0"/>
    <x v="27"/>
  </r>
  <r>
    <n v="5"/>
    <n v="122"/>
    <x v="47"/>
    <s v="101000 Plant In Service"/>
    <n v="1"/>
    <n v="24691720.170000002"/>
    <n v="1191.02"/>
    <n v="0"/>
    <n v="0"/>
    <n v="0"/>
    <n v="0"/>
    <n v="24692911.190000001"/>
    <s v="Wyoming"/>
    <d v="2022-12-01T00:00:00"/>
    <d v="2023-12-01T00:00:00"/>
    <x v="2"/>
    <s v="Regulated Electric (122)"/>
    <s v="Cheyenne Light Fuel &amp; Power Co"/>
    <x v="0"/>
    <x v="27"/>
  </r>
  <r>
    <n v="5"/>
    <n v="122"/>
    <x v="47"/>
    <s v="101000 Plant In Service"/>
    <n v="1"/>
    <n v="24692911.190000001"/>
    <n v="-105.10000000000001"/>
    <n v="0"/>
    <n v="0"/>
    <n v="0"/>
    <n v="0"/>
    <n v="24692806.09"/>
    <s v="Wyoming"/>
    <d v="2022-12-01T00:00:00"/>
    <d v="2023-12-01T00:00:00"/>
    <x v="3"/>
    <s v="Regulated Electric (122)"/>
    <s v="Cheyenne Light Fuel &amp; Power Co"/>
    <x v="0"/>
    <x v="27"/>
  </r>
  <r>
    <n v="5"/>
    <n v="122"/>
    <x v="47"/>
    <s v="101000 Plant In Service"/>
    <n v="1"/>
    <n v="24692806.09"/>
    <n v="1437.58"/>
    <n v="0"/>
    <n v="0"/>
    <n v="0"/>
    <n v="0"/>
    <n v="24694243.670000002"/>
    <s v="Wyoming"/>
    <d v="2022-12-01T00:00:00"/>
    <d v="2023-12-01T00:00:00"/>
    <x v="4"/>
    <s v="Regulated Electric (122)"/>
    <s v="Cheyenne Light Fuel &amp; Power Co"/>
    <x v="0"/>
    <x v="27"/>
  </r>
  <r>
    <n v="5"/>
    <n v="122"/>
    <x v="47"/>
    <s v="101000 Plant In Service"/>
    <n v="1"/>
    <n v="24694243.670000002"/>
    <n v="12739.6"/>
    <n v="0"/>
    <n v="0"/>
    <n v="0"/>
    <n v="0"/>
    <n v="24706983.27"/>
    <s v="Wyoming"/>
    <d v="2022-12-01T00:00:00"/>
    <d v="2023-12-01T00:00:00"/>
    <x v="5"/>
    <s v="Regulated Electric (122)"/>
    <s v="Cheyenne Light Fuel &amp; Power Co"/>
    <x v="0"/>
    <x v="27"/>
  </r>
  <r>
    <n v="5"/>
    <n v="122"/>
    <x v="47"/>
    <s v="101000 Plant In Service"/>
    <n v="1"/>
    <n v="24706983.27"/>
    <n v="2108.39"/>
    <n v="0"/>
    <n v="0"/>
    <n v="0"/>
    <n v="0"/>
    <n v="24709091.66"/>
    <s v="Wyoming"/>
    <d v="2022-12-01T00:00:00"/>
    <d v="2023-12-01T00:00:00"/>
    <x v="6"/>
    <s v="Regulated Electric (122)"/>
    <s v="Cheyenne Light Fuel &amp; Power Co"/>
    <x v="0"/>
    <x v="27"/>
  </r>
  <r>
    <n v="5"/>
    <n v="122"/>
    <x v="47"/>
    <s v="101000 Plant In Service"/>
    <n v="1"/>
    <n v="24709091.66"/>
    <n v="-193.42000000000002"/>
    <n v="0"/>
    <n v="0"/>
    <n v="0"/>
    <n v="0"/>
    <n v="24708898.239999998"/>
    <s v="Wyoming"/>
    <d v="2022-12-01T00:00:00"/>
    <d v="2023-12-01T00:00:00"/>
    <x v="7"/>
    <s v="Regulated Electric (122)"/>
    <s v="Cheyenne Light Fuel &amp; Power Co"/>
    <x v="0"/>
    <x v="27"/>
  </r>
  <r>
    <n v="5"/>
    <n v="122"/>
    <x v="47"/>
    <s v="101000 Plant In Service"/>
    <n v="1"/>
    <n v="24708898.239999998"/>
    <n v="-14606.53"/>
    <n v="0"/>
    <n v="0"/>
    <n v="0"/>
    <n v="0"/>
    <n v="24694291.710000001"/>
    <s v="Wyoming"/>
    <d v="2022-12-01T00:00:00"/>
    <d v="2023-12-01T00:00:00"/>
    <x v="8"/>
    <s v="Regulated Electric (122)"/>
    <s v="Cheyenne Light Fuel &amp; Power Co"/>
    <x v="0"/>
    <x v="27"/>
  </r>
  <r>
    <n v="5"/>
    <n v="122"/>
    <x v="47"/>
    <s v="101000 Plant In Service"/>
    <n v="1"/>
    <n v="24694291.710000001"/>
    <n v="0"/>
    <n v="0"/>
    <n v="0"/>
    <n v="0"/>
    <n v="0"/>
    <n v="24694291.710000001"/>
    <s v="Wyoming"/>
    <d v="2022-12-01T00:00:00"/>
    <d v="2023-12-01T00:00:00"/>
    <x v="9"/>
    <s v="Regulated Electric (122)"/>
    <s v="Cheyenne Light Fuel &amp; Power Co"/>
    <x v="0"/>
    <x v="27"/>
  </r>
  <r>
    <n v="5"/>
    <n v="122"/>
    <x v="47"/>
    <s v="101000 Plant In Service"/>
    <n v="1"/>
    <n v="24694291.710000001"/>
    <n v="3487002.61"/>
    <n v="0"/>
    <n v="0"/>
    <n v="0"/>
    <n v="0"/>
    <n v="28181294.32"/>
    <s v="Wyoming"/>
    <d v="2022-12-01T00:00:00"/>
    <d v="2023-12-01T00:00:00"/>
    <x v="10"/>
    <s v="Regulated Electric (122)"/>
    <s v="Cheyenne Light Fuel &amp; Power Co"/>
    <x v="0"/>
    <x v="27"/>
  </r>
  <r>
    <n v="5"/>
    <n v="122"/>
    <x v="48"/>
    <s v="101000 Plant In Service"/>
    <n v="1"/>
    <n v="8558545.5899999999"/>
    <n v="0"/>
    <n v="0"/>
    <n v="0"/>
    <n v="0"/>
    <n v="0"/>
    <n v="8558545.5899999999"/>
    <s v="Wyoming"/>
    <d v="2022-12-01T00:00:00"/>
    <d v="2023-12-01T00:00:00"/>
    <x v="11"/>
    <s v="Regulated Electric (122)"/>
    <s v="Cheyenne Light Fuel &amp; Power Co"/>
    <x v="0"/>
    <x v="28"/>
  </r>
  <r>
    <n v="5"/>
    <n v="122"/>
    <x v="48"/>
    <s v="101000 Plant In Service"/>
    <n v="1"/>
    <n v="8558545.5899999999"/>
    <n v="5548782.4800000004"/>
    <n v="0"/>
    <n v="0"/>
    <n v="0"/>
    <n v="0"/>
    <n v="14107328.07"/>
    <s v="Wyoming"/>
    <d v="2022-12-01T00:00:00"/>
    <d v="2023-12-01T00:00:00"/>
    <x v="12"/>
    <s v="Regulated Electric (122)"/>
    <s v="Cheyenne Light Fuel &amp; Power Co"/>
    <x v="0"/>
    <x v="28"/>
  </r>
  <r>
    <n v="5"/>
    <n v="122"/>
    <x v="48"/>
    <s v="101000 Plant In Service"/>
    <n v="1"/>
    <n v="14107328.07"/>
    <n v="-227.68"/>
    <n v="0"/>
    <n v="0"/>
    <n v="0"/>
    <n v="0"/>
    <n v="14107100.390000001"/>
    <s v="Wyoming"/>
    <d v="2022-12-01T00:00:00"/>
    <d v="2023-12-01T00:00:00"/>
    <x v="0"/>
    <s v="Regulated Electric (122)"/>
    <s v="Cheyenne Light Fuel &amp; Power Co"/>
    <x v="0"/>
    <x v="28"/>
  </r>
  <r>
    <n v="5"/>
    <n v="122"/>
    <x v="48"/>
    <s v="101000 Plant In Service"/>
    <n v="1"/>
    <n v="14107100.390000001"/>
    <n v="19421.13"/>
    <n v="0"/>
    <n v="0"/>
    <n v="0"/>
    <n v="0"/>
    <n v="14126521.52"/>
    <s v="Wyoming"/>
    <d v="2022-12-01T00:00:00"/>
    <d v="2023-12-01T00:00:00"/>
    <x v="1"/>
    <s v="Regulated Electric (122)"/>
    <s v="Cheyenne Light Fuel &amp; Power Co"/>
    <x v="0"/>
    <x v="28"/>
  </r>
  <r>
    <n v="5"/>
    <n v="122"/>
    <x v="48"/>
    <s v="101000 Plant In Service"/>
    <n v="1"/>
    <n v="14126521.52"/>
    <n v="759.58"/>
    <n v="0"/>
    <n v="0"/>
    <n v="0"/>
    <n v="0"/>
    <n v="14127281.1"/>
    <s v="Wyoming"/>
    <d v="2022-12-01T00:00:00"/>
    <d v="2023-12-01T00:00:00"/>
    <x v="2"/>
    <s v="Regulated Electric (122)"/>
    <s v="Cheyenne Light Fuel &amp; Power Co"/>
    <x v="0"/>
    <x v="28"/>
  </r>
  <r>
    <n v="5"/>
    <n v="122"/>
    <x v="48"/>
    <s v="101000 Plant In Service"/>
    <n v="1"/>
    <n v="14127281.1"/>
    <n v="-67.03"/>
    <n v="0"/>
    <n v="0"/>
    <n v="0"/>
    <n v="0"/>
    <n v="14127214.07"/>
    <s v="Wyoming"/>
    <d v="2022-12-01T00:00:00"/>
    <d v="2023-12-01T00:00:00"/>
    <x v="3"/>
    <s v="Regulated Electric (122)"/>
    <s v="Cheyenne Light Fuel &amp; Power Co"/>
    <x v="0"/>
    <x v="28"/>
  </r>
  <r>
    <n v="5"/>
    <n v="122"/>
    <x v="48"/>
    <s v="101000 Plant In Service"/>
    <n v="1"/>
    <n v="14127214.07"/>
    <n v="916.80000000000007"/>
    <n v="0"/>
    <n v="0"/>
    <n v="0"/>
    <n v="0"/>
    <n v="14128130.869999999"/>
    <s v="Wyoming"/>
    <d v="2022-12-01T00:00:00"/>
    <d v="2023-12-01T00:00:00"/>
    <x v="4"/>
    <s v="Regulated Electric (122)"/>
    <s v="Cheyenne Light Fuel &amp; Power Co"/>
    <x v="0"/>
    <x v="28"/>
  </r>
  <r>
    <n v="5"/>
    <n v="122"/>
    <x v="48"/>
    <s v="101000 Plant In Service"/>
    <n v="1"/>
    <n v="14128130.869999999"/>
    <n v="8142.3"/>
    <n v="0"/>
    <n v="0"/>
    <n v="0"/>
    <n v="0"/>
    <n v="14136273.17"/>
    <s v="Wyoming"/>
    <d v="2022-12-01T00:00:00"/>
    <d v="2023-12-01T00:00:00"/>
    <x v="5"/>
    <s v="Regulated Electric (122)"/>
    <s v="Cheyenne Light Fuel &amp; Power Co"/>
    <x v="0"/>
    <x v="28"/>
  </r>
  <r>
    <n v="5"/>
    <n v="122"/>
    <x v="48"/>
    <s v="101000 Plant In Service"/>
    <n v="1"/>
    <n v="14136273.17"/>
    <n v="1344.67"/>
    <n v="0"/>
    <n v="0"/>
    <n v="0"/>
    <n v="0"/>
    <n v="14137617.84"/>
    <s v="Wyoming"/>
    <d v="2022-12-01T00:00:00"/>
    <d v="2023-12-01T00:00:00"/>
    <x v="6"/>
    <s v="Regulated Electric (122)"/>
    <s v="Cheyenne Light Fuel &amp; Power Co"/>
    <x v="0"/>
    <x v="28"/>
  </r>
  <r>
    <n v="5"/>
    <n v="122"/>
    <x v="48"/>
    <s v="101000 Plant In Service"/>
    <n v="1"/>
    <n v="14137617.84"/>
    <n v="-87.09"/>
    <n v="0"/>
    <n v="0"/>
    <n v="0"/>
    <n v="0"/>
    <n v="14137530.75"/>
    <s v="Wyoming"/>
    <d v="2022-12-01T00:00:00"/>
    <d v="2023-12-01T00:00:00"/>
    <x v="7"/>
    <s v="Regulated Electric (122)"/>
    <s v="Cheyenne Light Fuel &amp; Power Co"/>
    <x v="0"/>
    <x v="28"/>
  </r>
  <r>
    <n v="5"/>
    <n v="122"/>
    <x v="48"/>
    <s v="101000 Plant In Service"/>
    <n v="1"/>
    <n v="14137530.75"/>
    <n v="-9351.8000000000011"/>
    <n v="0"/>
    <n v="0"/>
    <n v="0"/>
    <n v="0"/>
    <n v="14128178.949999999"/>
    <s v="Wyoming"/>
    <d v="2022-12-01T00:00:00"/>
    <d v="2023-12-01T00:00:00"/>
    <x v="8"/>
    <s v="Regulated Electric (122)"/>
    <s v="Cheyenne Light Fuel &amp; Power Co"/>
    <x v="0"/>
    <x v="28"/>
  </r>
  <r>
    <n v="5"/>
    <n v="122"/>
    <x v="48"/>
    <s v="101000 Plant In Service"/>
    <n v="1"/>
    <n v="14128178.949999999"/>
    <n v="728410.03"/>
    <n v="-174056.68"/>
    <n v="0"/>
    <n v="0"/>
    <n v="0"/>
    <n v="14682532.300000001"/>
    <s v="Wyoming"/>
    <d v="2022-12-01T00:00:00"/>
    <d v="2023-12-01T00:00:00"/>
    <x v="9"/>
    <s v="Regulated Electric (122)"/>
    <s v="Cheyenne Light Fuel &amp; Power Co"/>
    <x v="0"/>
    <x v="28"/>
  </r>
  <r>
    <n v="5"/>
    <n v="122"/>
    <x v="48"/>
    <s v="101000 Plant In Service"/>
    <n v="1"/>
    <n v="14682532.300000001"/>
    <n v="1048675.08"/>
    <n v="0"/>
    <n v="0"/>
    <n v="0"/>
    <n v="0"/>
    <n v="15731207.380000001"/>
    <s v="Wyoming"/>
    <d v="2022-12-01T00:00:00"/>
    <d v="2023-12-01T00:00:00"/>
    <x v="10"/>
    <s v="Regulated Electric (122)"/>
    <s v="Cheyenne Light Fuel &amp; Power Co"/>
    <x v="0"/>
    <x v="28"/>
  </r>
  <r>
    <n v="5"/>
    <n v="122"/>
    <x v="49"/>
    <s v="101000 Plant In Service"/>
    <n v="1"/>
    <n v="0"/>
    <n v="0"/>
    <n v="0"/>
    <n v="0"/>
    <n v="0"/>
    <n v="0"/>
    <n v="0"/>
    <s v="Wyoming"/>
    <d v="2022-12-01T00:00:00"/>
    <d v="2023-12-01T00:00:00"/>
    <x v="11"/>
    <s v="Regulated Electric (122)"/>
    <s v="Cheyenne Light Fuel &amp; Power Co"/>
    <x v="0"/>
    <x v="29"/>
  </r>
  <r>
    <n v="5"/>
    <n v="122"/>
    <x v="49"/>
    <s v="101000 Plant In Service"/>
    <n v="1"/>
    <n v="0"/>
    <n v="0"/>
    <n v="0"/>
    <n v="0"/>
    <n v="0"/>
    <n v="0"/>
    <n v="0"/>
    <s v="Wyoming"/>
    <d v="2022-12-01T00:00:00"/>
    <d v="2023-12-01T00:00:00"/>
    <x v="12"/>
    <s v="Regulated Electric (122)"/>
    <s v="Cheyenne Light Fuel &amp; Power Co"/>
    <x v="0"/>
    <x v="29"/>
  </r>
  <r>
    <n v="5"/>
    <n v="122"/>
    <x v="49"/>
    <s v="101000 Plant In Service"/>
    <n v="1"/>
    <n v="0"/>
    <n v="0"/>
    <n v="0"/>
    <n v="0"/>
    <n v="0"/>
    <n v="0"/>
    <n v="0"/>
    <s v="Wyoming"/>
    <d v="2022-12-01T00:00:00"/>
    <d v="2023-12-01T00:00:00"/>
    <x v="0"/>
    <s v="Regulated Electric (122)"/>
    <s v="Cheyenne Light Fuel &amp; Power Co"/>
    <x v="0"/>
    <x v="29"/>
  </r>
  <r>
    <n v="5"/>
    <n v="122"/>
    <x v="49"/>
    <s v="101000 Plant In Service"/>
    <n v="1"/>
    <n v="0"/>
    <n v="0"/>
    <n v="0"/>
    <n v="0"/>
    <n v="0"/>
    <n v="0"/>
    <n v="0"/>
    <s v="Wyoming"/>
    <d v="2022-12-01T00:00:00"/>
    <d v="2023-12-01T00:00:00"/>
    <x v="1"/>
    <s v="Regulated Electric (122)"/>
    <s v="Cheyenne Light Fuel &amp; Power Co"/>
    <x v="0"/>
    <x v="29"/>
  </r>
  <r>
    <n v="5"/>
    <n v="122"/>
    <x v="49"/>
    <s v="101000 Plant In Service"/>
    <n v="1"/>
    <n v="0"/>
    <n v="0"/>
    <n v="0"/>
    <n v="0"/>
    <n v="0"/>
    <n v="0"/>
    <n v="0"/>
    <s v="Wyoming"/>
    <d v="2022-12-01T00:00:00"/>
    <d v="2023-12-01T00:00:00"/>
    <x v="2"/>
    <s v="Regulated Electric (122)"/>
    <s v="Cheyenne Light Fuel &amp; Power Co"/>
    <x v="0"/>
    <x v="29"/>
  </r>
  <r>
    <n v="5"/>
    <n v="122"/>
    <x v="49"/>
    <s v="101000 Plant In Service"/>
    <n v="1"/>
    <n v="0"/>
    <n v="0"/>
    <n v="0"/>
    <n v="0"/>
    <n v="0"/>
    <n v="0"/>
    <n v="0"/>
    <s v="Wyoming"/>
    <d v="2022-12-01T00:00:00"/>
    <d v="2023-12-01T00:00:00"/>
    <x v="3"/>
    <s v="Regulated Electric (122)"/>
    <s v="Cheyenne Light Fuel &amp; Power Co"/>
    <x v="0"/>
    <x v="29"/>
  </r>
  <r>
    <n v="5"/>
    <n v="122"/>
    <x v="49"/>
    <s v="101000 Plant In Service"/>
    <n v="1"/>
    <n v="0"/>
    <n v="0"/>
    <n v="0"/>
    <n v="0"/>
    <n v="0"/>
    <n v="0"/>
    <n v="0"/>
    <s v="Wyoming"/>
    <d v="2022-12-01T00:00:00"/>
    <d v="2023-12-01T00:00:00"/>
    <x v="4"/>
    <s v="Regulated Electric (122)"/>
    <s v="Cheyenne Light Fuel &amp; Power Co"/>
    <x v="0"/>
    <x v="29"/>
  </r>
  <r>
    <n v="5"/>
    <n v="122"/>
    <x v="49"/>
    <s v="101000 Plant In Service"/>
    <n v="1"/>
    <n v="0"/>
    <n v="0"/>
    <n v="0"/>
    <n v="0"/>
    <n v="0"/>
    <n v="0"/>
    <n v="0"/>
    <s v="Wyoming"/>
    <d v="2022-12-01T00:00:00"/>
    <d v="2023-12-01T00:00:00"/>
    <x v="5"/>
    <s v="Regulated Electric (122)"/>
    <s v="Cheyenne Light Fuel &amp; Power Co"/>
    <x v="0"/>
    <x v="29"/>
  </r>
  <r>
    <n v="5"/>
    <n v="122"/>
    <x v="49"/>
    <s v="101000 Plant In Service"/>
    <n v="1"/>
    <n v="0"/>
    <n v="0"/>
    <n v="0"/>
    <n v="0"/>
    <n v="0"/>
    <n v="0"/>
    <n v="0"/>
    <s v="Wyoming"/>
    <d v="2022-12-01T00:00:00"/>
    <d v="2023-12-01T00:00:00"/>
    <x v="6"/>
    <s v="Regulated Electric (122)"/>
    <s v="Cheyenne Light Fuel &amp; Power Co"/>
    <x v="0"/>
    <x v="29"/>
  </r>
  <r>
    <n v="5"/>
    <n v="122"/>
    <x v="49"/>
    <s v="101000 Plant In Service"/>
    <n v="1"/>
    <n v="0"/>
    <n v="0"/>
    <n v="0"/>
    <n v="0"/>
    <n v="0"/>
    <n v="0"/>
    <n v="0"/>
    <s v="Wyoming"/>
    <d v="2022-12-01T00:00:00"/>
    <d v="2023-12-01T00:00:00"/>
    <x v="7"/>
    <s v="Regulated Electric (122)"/>
    <s v="Cheyenne Light Fuel &amp; Power Co"/>
    <x v="0"/>
    <x v="29"/>
  </r>
  <r>
    <n v="5"/>
    <n v="122"/>
    <x v="49"/>
    <s v="101000 Plant In Service"/>
    <n v="1"/>
    <n v="0"/>
    <n v="0"/>
    <n v="0"/>
    <n v="0"/>
    <n v="0"/>
    <n v="0"/>
    <n v="0"/>
    <s v="Wyoming"/>
    <d v="2022-12-01T00:00:00"/>
    <d v="2023-12-01T00:00:00"/>
    <x v="8"/>
    <s v="Regulated Electric (122)"/>
    <s v="Cheyenne Light Fuel &amp; Power Co"/>
    <x v="0"/>
    <x v="29"/>
  </r>
  <r>
    <n v="5"/>
    <n v="122"/>
    <x v="49"/>
    <s v="101000 Plant In Service"/>
    <n v="1"/>
    <n v="0"/>
    <n v="0"/>
    <n v="0"/>
    <n v="0"/>
    <n v="0"/>
    <n v="0"/>
    <n v="0"/>
    <s v="Wyoming"/>
    <d v="2022-12-01T00:00:00"/>
    <d v="2023-12-01T00:00:00"/>
    <x v="9"/>
    <s v="Regulated Electric (122)"/>
    <s v="Cheyenne Light Fuel &amp; Power Co"/>
    <x v="0"/>
    <x v="29"/>
  </r>
  <r>
    <n v="5"/>
    <n v="122"/>
    <x v="49"/>
    <s v="101000 Plant In Service"/>
    <n v="1"/>
    <n v="0"/>
    <n v="0"/>
    <n v="0"/>
    <n v="0"/>
    <n v="0"/>
    <n v="0"/>
    <n v="0"/>
    <s v="Wyoming"/>
    <d v="2022-12-01T00:00:00"/>
    <d v="2023-12-01T00:00:00"/>
    <x v="10"/>
    <s v="Regulated Electric (122)"/>
    <s v="Cheyenne Light Fuel &amp; Power Co"/>
    <x v="0"/>
    <x v="29"/>
  </r>
  <r>
    <n v="5"/>
    <n v="122"/>
    <x v="50"/>
    <s v="101000 Plant In Service"/>
    <n v="1"/>
    <n v="395710.28"/>
    <n v="0"/>
    <n v="0"/>
    <n v="0"/>
    <n v="0"/>
    <n v="0"/>
    <n v="395710.28"/>
    <s v="Wyoming"/>
    <d v="2022-12-01T00:00:00"/>
    <d v="2023-12-01T00:00:00"/>
    <x v="11"/>
    <s v="Regulated Electric (122)"/>
    <s v="Cheyenne Light Fuel &amp; Power Co"/>
    <x v="4"/>
    <x v="30"/>
  </r>
  <r>
    <n v="5"/>
    <n v="122"/>
    <x v="50"/>
    <s v="101000 Plant In Service"/>
    <n v="1"/>
    <n v="395710.28"/>
    <n v="5.1000000000000005"/>
    <n v="0"/>
    <n v="0"/>
    <n v="0"/>
    <n v="0"/>
    <n v="395715.38"/>
    <s v="Wyoming"/>
    <d v="2022-12-01T00:00:00"/>
    <d v="2023-12-01T00:00:00"/>
    <x v="12"/>
    <s v="Regulated Electric (122)"/>
    <s v="Cheyenne Light Fuel &amp; Power Co"/>
    <x v="4"/>
    <x v="30"/>
  </r>
  <r>
    <n v="5"/>
    <n v="122"/>
    <x v="50"/>
    <s v="101000 Plant In Service"/>
    <n v="1"/>
    <n v="395715.38"/>
    <n v="0"/>
    <n v="0"/>
    <n v="0"/>
    <n v="0"/>
    <n v="0"/>
    <n v="395715.38"/>
    <s v="Wyoming"/>
    <d v="2022-12-01T00:00:00"/>
    <d v="2023-12-01T00:00:00"/>
    <x v="0"/>
    <s v="Regulated Electric (122)"/>
    <s v="Cheyenne Light Fuel &amp; Power Co"/>
    <x v="4"/>
    <x v="30"/>
  </r>
  <r>
    <n v="5"/>
    <n v="122"/>
    <x v="50"/>
    <s v="101000 Plant In Service"/>
    <n v="1"/>
    <n v="395715.38"/>
    <n v="0"/>
    <n v="0"/>
    <n v="0"/>
    <n v="0"/>
    <n v="0"/>
    <n v="395715.38"/>
    <s v="Wyoming"/>
    <d v="2022-12-01T00:00:00"/>
    <d v="2023-12-01T00:00:00"/>
    <x v="1"/>
    <s v="Regulated Electric (122)"/>
    <s v="Cheyenne Light Fuel &amp; Power Co"/>
    <x v="4"/>
    <x v="30"/>
  </r>
  <r>
    <n v="5"/>
    <n v="122"/>
    <x v="50"/>
    <s v="101000 Plant In Service"/>
    <n v="1"/>
    <n v="395715.38"/>
    <n v="0"/>
    <n v="0"/>
    <n v="0"/>
    <n v="0"/>
    <n v="0"/>
    <n v="395715.38"/>
    <s v="Wyoming"/>
    <d v="2022-12-01T00:00:00"/>
    <d v="2023-12-01T00:00:00"/>
    <x v="2"/>
    <s v="Regulated Electric (122)"/>
    <s v="Cheyenne Light Fuel &amp; Power Co"/>
    <x v="4"/>
    <x v="30"/>
  </r>
  <r>
    <n v="5"/>
    <n v="122"/>
    <x v="50"/>
    <s v="101000 Plant In Service"/>
    <n v="1"/>
    <n v="395715.38"/>
    <n v="0"/>
    <n v="0"/>
    <n v="0"/>
    <n v="0"/>
    <n v="0"/>
    <n v="395715.38"/>
    <s v="Wyoming"/>
    <d v="2022-12-01T00:00:00"/>
    <d v="2023-12-01T00:00:00"/>
    <x v="3"/>
    <s v="Regulated Electric (122)"/>
    <s v="Cheyenne Light Fuel &amp; Power Co"/>
    <x v="4"/>
    <x v="30"/>
  </r>
  <r>
    <n v="5"/>
    <n v="122"/>
    <x v="50"/>
    <s v="101000 Plant In Service"/>
    <n v="1"/>
    <n v="395715.38"/>
    <n v="0"/>
    <n v="0"/>
    <n v="0"/>
    <n v="0"/>
    <n v="0"/>
    <n v="395715.38"/>
    <s v="Wyoming"/>
    <d v="2022-12-01T00:00:00"/>
    <d v="2023-12-01T00:00:00"/>
    <x v="4"/>
    <s v="Regulated Electric (122)"/>
    <s v="Cheyenne Light Fuel &amp; Power Co"/>
    <x v="4"/>
    <x v="30"/>
  </r>
  <r>
    <n v="5"/>
    <n v="122"/>
    <x v="50"/>
    <s v="101000 Plant In Service"/>
    <n v="1"/>
    <n v="395715.38"/>
    <n v="1868789.04"/>
    <n v="0"/>
    <n v="0"/>
    <n v="0"/>
    <n v="0"/>
    <n v="2264504.42"/>
    <s v="Wyoming"/>
    <d v="2022-12-01T00:00:00"/>
    <d v="2023-12-01T00:00:00"/>
    <x v="5"/>
    <s v="Regulated Electric (122)"/>
    <s v="Cheyenne Light Fuel &amp; Power Co"/>
    <x v="4"/>
    <x v="30"/>
  </r>
  <r>
    <n v="5"/>
    <n v="122"/>
    <x v="50"/>
    <s v="101000 Plant In Service"/>
    <n v="1"/>
    <n v="2264504.42"/>
    <n v="0"/>
    <n v="0"/>
    <n v="0"/>
    <n v="0"/>
    <n v="0"/>
    <n v="2264504.42"/>
    <s v="Wyoming"/>
    <d v="2022-12-01T00:00:00"/>
    <d v="2023-12-01T00:00:00"/>
    <x v="6"/>
    <s v="Regulated Electric (122)"/>
    <s v="Cheyenne Light Fuel &amp; Power Co"/>
    <x v="4"/>
    <x v="30"/>
  </r>
  <r>
    <n v="5"/>
    <n v="122"/>
    <x v="50"/>
    <s v="101000 Plant In Service"/>
    <n v="1"/>
    <n v="2264504.42"/>
    <n v="0"/>
    <n v="0"/>
    <n v="0"/>
    <n v="-454215.57"/>
    <n v="0"/>
    <n v="1810288.85"/>
    <s v="Wyoming"/>
    <d v="2022-12-01T00:00:00"/>
    <d v="2023-12-01T00:00:00"/>
    <x v="7"/>
    <s v="Regulated Electric (122)"/>
    <s v="Cheyenne Light Fuel &amp; Power Co"/>
    <x v="4"/>
    <x v="30"/>
  </r>
  <r>
    <n v="5"/>
    <n v="122"/>
    <x v="50"/>
    <s v="101000 Plant In Service"/>
    <n v="1"/>
    <n v="1810288.85"/>
    <n v="0"/>
    <n v="0"/>
    <n v="0"/>
    <n v="0"/>
    <n v="0"/>
    <n v="1810288.85"/>
    <s v="Wyoming"/>
    <d v="2022-12-01T00:00:00"/>
    <d v="2023-12-01T00:00:00"/>
    <x v="8"/>
    <s v="Regulated Electric (122)"/>
    <s v="Cheyenne Light Fuel &amp; Power Co"/>
    <x v="4"/>
    <x v="30"/>
  </r>
  <r>
    <n v="5"/>
    <n v="122"/>
    <x v="50"/>
    <s v="101000 Plant In Service"/>
    <n v="1"/>
    <n v="1810288.85"/>
    <n v="0"/>
    <n v="0"/>
    <n v="0"/>
    <n v="0"/>
    <n v="0"/>
    <n v="1810288.85"/>
    <s v="Wyoming"/>
    <d v="2022-12-01T00:00:00"/>
    <d v="2023-12-01T00:00:00"/>
    <x v="9"/>
    <s v="Regulated Electric (122)"/>
    <s v="Cheyenne Light Fuel &amp; Power Co"/>
    <x v="4"/>
    <x v="30"/>
  </r>
  <r>
    <n v="5"/>
    <n v="122"/>
    <x v="50"/>
    <s v="101000 Plant In Service"/>
    <n v="1"/>
    <n v="1810288.85"/>
    <n v="0"/>
    <n v="0"/>
    <n v="0"/>
    <n v="0"/>
    <n v="0"/>
    <n v="1810288.85"/>
    <s v="Wyoming"/>
    <d v="2022-12-01T00:00:00"/>
    <d v="2023-12-01T00:00:00"/>
    <x v="10"/>
    <s v="Regulated Electric (122)"/>
    <s v="Cheyenne Light Fuel &amp; Power Co"/>
    <x v="4"/>
    <x v="30"/>
  </r>
  <r>
    <n v="5"/>
    <n v="122"/>
    <x v="51"/>
    <s v="101000 Plant In Service"/>
    <n v="1"/>
    <n v="73967.930000000008"/>
    <n v="0"/>
    <n v="0"/>
    <n v="0"/>
    <n v="0"/>
    <n v="0"/>
    <n v="73967.930000000008"/>
    <s v="Wyoming"/>
    <d v="2022-12-01T00:00:00"/>
    <d v="2023-12-01T00:00:00"/>
    <x v="11"/>
    <s v="Regulated Electric (122)"/>
    <s v="Cheyenne Light Fuel &amp; Power Co"/>
    <x v="4"/>
    <x v="30"/>
  </r>
  <r>
    <n v="5"/>
    <n v="122"/>
    <x v="51"/>
    <s v="101000 Plant In Service"/>
    <n v="1"/>
    <n v="73967.930000000008"/>
    <n v="0"/>
    <n v="0"/>
    <n v="0"/>
    <n v="0"/>
    <n v="0"/>
    <n v="73967.930000000008"/>
    <s v="Wyoming"/>
    <d v="2022-12-01T00:00:00"/>
    <d v="2023-12-01T00:00:00"/>
    <x v="12"/>
    <s v="Regulated Electric (122)"/>
    <s v="Cheyenne Light Fuel &amp; Power Co"/>
    <x v="4"/>
    <x v="30"/>
  </r>
  <r>
    <n v="5"/>
    <n v="122"/>
    <x v="51"/>
    <s v="101000 Plant In Service"/>
    <n v="1"/>
    <n v="73967.930000000008"/>
    <n v="0"/>
    <n v="0"/>
    <n v="0"/>
    <n v="0"/>
    <n v="0"/>
    <n v="73967.930000000008"/>
    <s v="Wyoming"/>
    <d v="2022-12-01T00:00:00"/>
    <d v="2023-12-01T00:00:00"/>
    <x v="0"/>
    <s v="Regulated Electric (122)"/>
    <s v="Cheyenne Light Fuel &amp; Power Co"/>
    <x v="4"/>
    <x v="30"/>
  </r>
  <r>
    <n v="5"/>
    <n v="122"/>
    <x v="51"/>
    <s v="101000 Plant In Service"/>
    <n v="1"/>
    <n v="73967.930000000008"/>
    <n v="0"/>
    <n v="0"/>
    <n v="0"/>
    <n v="0"/>
    <n v="0"/>
    <n v="73967.930000000008"/>
    <s v="Wyoming"/>
    <d v="2022-12-01T00:00:00"/>
    <d v="2023-12-01T00:00:00"/>
    <x v="1"/>
    <s v="Regulated Electric (122)"/>
    <s v="Cheyenne Light Fuel &amp; Power Co"/>
    <x v="4"/>
    <x v="30"/>
  </r>
  <r>
    <n v="5"/>
    <n v="122"/>
    <x v="51"/>
    <s v="101000 Plant In Service"/>
    <n v="1"/>
    <n v="73967.930000000008"/>
    <n v="0"/>
    <n v="0"/>
    <n v="0"/>
    <n v="0"/>
    <n v="0"/>
    <n v="73967.930000000008"/>
    <s v="Wyoming"/>
    <d v="2022-12-01T00:00:00"/>
    <d v="2023-12-01T00:00:00"/>
    <x v="2"/>
    <s v="Regulated Electric (122)"/>
    <s v="Cheyenne Light Fuel &amp; Power Co"/>
    <x v="4"/>
    <x v="30"/>
  </r>
  <r>
    <n v="5"/>
    <n v="122"/>
    <x v="51"/>
    <s v="101000 Plant In Service"/>
    <n v="1"/>
    <n v="73967.930000000008"/>
    <n v="0"/>
    <n v="0"/>
    <n v="0"/>
    <n v="0"/>
    <n v="0"/>
    <n v="73967.930000000008"/>
    <s v="Wyoming"/>
    <d v="2022-12-01T00:00:00"/>
    <d v="2023-12-01T00:00:00"/>
    <x v="3"/>
    <s v="Regulated Electric (122)"/>
    <s v="Cheyenne Light Fuel &amp; Power Co"/>
    <x v="4"/>
    <x v="30"/>
  </r>
  <r>
    <n v="5"/>
    <n v="122"/>
    <x v="51"/>
    <s v="101000 Plant In Service"/>
    <n v="1"/>
    <n v="73967.930000000008"/>
    <n v="0"/>
    <n v="0"/>
    <n v="0"/>
    <n v="0"/>
    <n v="0"/>
    <n v="73967.930000000008"/>
    <s v="Wyoming"/>
    <d v="2022-12-01T00:00:00"/>
    <d v="2023-12-01T00:00:00"/>
    <x v="4"/>
    <s v="Regulated Electric (122)"/>
    <s v="Cheyenne Light Fuel &amp; Power Co"/>
    <x v="4"/>
    <x v="30"/>
  </r>
  <r>
    <n v="5"/>
    <n v="122"/>
    <x v="51"/>
    <s v="101000 Plant In Service"/>
    <n v="1"/>
    <n v="73967.930000000008"/>
    <n v="0"/>
    <n v="0"/>
    <n v="0"/>
    <n v="0"/>
    <n v="0"/>
    <n v="73967.930000000008"/>
    <s v="Wyoming"/>
    <d v="2022-12-01T00:00:00"/>
    <d v="2023-12-01T00:00:00"/>
    <x v="5"/>
    <s v="Regulated Electric (122)"/>
    <s v="Cheyenne Light Fuel &amp; Power Co"/>
    <x v="4"/>
    <x v="30"/>
  </r>
  <r>
    <n v="5"/>
    <n v="122"/>
    <x v="51"/>
    <s v="101000 Plant In Service"/>
    <n v="1"/>
    <n v="73967.930000000008"/>
    <n v="0"/>
    <n v="0"/>
    <n v="0"/>
    <n v="0"/>
    <n v="0"/>
    <n v="73967.930000000008"/>
    <s v="Wyoming"/>
    <d v="2022-12-01T00:00:00"/>
    <d v="2023-12-01T00:00:00"/>
    <x v="6"/>
    <s v="Regulated Electric (122)"/>
    <s v="Cheyenne Light Fuel &amp; Power Co"/>
    <x v="4"/>
    <x v="30"/>
  </r>
  <r>
    <n v="5"/>
    <n v="122"/>
    <x v="51"/>
    <s v="101000 Plant In Service"/>
    <n v="1"/>
    <n v="73967.930000000008"/>
    <n v="0"/>
    <n v="0"/>
    <n v="0"/>
    <n v="0"/>
    <n v="0"/>
    <n v="73967.930000000008"/>
    <s v="Wyoming"/>
    <d v="2022-12-01T00:00:00"/>
    <d v="2023-12-01T00:00:00"/>
    <x v="7"/>
    <s v="Regulated Electric (122)"/>
    <s v="Cheyenne Light Fuel &amp; Power Co"/>
    <x v="4"/>
    <x v="30"/>
  </r>
  <r>
    <n v="5"/>
    <n v="122"/>
    <x v="51"/>
    <s v="101000 Plant In Service"/>
    <n v="1"/>
    <n v="73967.930000000008"/>
    <n v="0"/>
    <n v="0"/>
    <n v="0"/>
    <n v="0"/>
    <n v="0"/>
    <n v="73967.930000000008"/>
    <s v="Wyoming"/>
    <d v="2022-12-01T00:00:00"/>
    <d v="2023-12-01T00:00:00"/>
    <x v="8"/>
    <s v="Regulated Electric (122)"/>
    <s v="Cheyenne Light Fuel &amp; Power Co"/>
    <x v="4"/>
    <x v="30"/>
  </r>
  <r>
    <n v="5"/>
    <n v="122"/>
    <x v="51"/>
    <s v="101000 Plant In Service"/>
    <n v="1"/>
    <n v="73967.930000000008"/>
    <n v="0"/>
    <n v="0"/>
    <n v="0"/>
    <n v="0"/>
    <n v="0"/>
    <n v="73967.930000000008"/>
    <s v="Wyoming"/>
    <d v="2022-12-01T00:00:00"/>
    <d v="2023-12-01T00:00:00"/>
    <x v="9"/>
    <s v="Regulated Electric (122)"/>
    <s v="Cheyenne Light Fuel &amp; Power Co"/>
    <x v="4"/>
    <x v="30"/>
  </r>
  <r>
    <n v="5"/>
    <n v="122"/>
    <x v="51"/>
    <s v="101000 Plant In Service"/>
    <n v="1"/>
    <n v="73967.930000000008"/>
    <n v="0"/>
    <n v="0"/>
    <n v="0"/>
    <n v="0"/>
    <n v="0"/>
    <n v="73967.930000000008"/>
    <s v="Wyoming"/>
    <d v="2022-12-01T00:00:00"/>
    <d v="2023-12-01T00:00:00"/>
    <x v="10"/>
    <s v="Regulated Electric (122)"/>
    <s v="Cheyenne Light Fuel &amp; Power Co"/>
    <x v="4"/>
    <x v="30"/>
  </r>
  <r>
    <n v="5"/>
    <n v="122"/>
    <x v="52"/>
    <s v="101000 Plant In Service"/>
    <n v="1"/>
    <n v="29035.91"/>
    <n v="0"/>
    <n v="0"/>
    <n v="0"/>
    <n v="0"/>
    <n v="0"/>
    <n v="29035.91"/>
    <s v="Wyoming"/>
    <d v="2022-12-01T00:00:00"/>
    <d v="2023-12-01T00:00:00"/>
    <x v="11"/>
    <s v="Regulated Electric (122)"/>
    <s v="Cheyenne Light Fuel &amp; Power Co"/>
    <x v="4"/>
    <x v="30"/>
  </r>
  <r>
    <n v="5"/>
    <n v="122"/>
    <x v="52"/>
    <s v="101000 Plant In Service"/>
    <n v="1"/>
    <n v="29035.91"/>
    <n v="0"/>
    <n v="0"/>
    <n v="0"/>
    <n v="0"/>
    <n v="0"/>
    <n v="29035.91"/>
    <s v="Wyoming"/>
    <d v="2022-12-01T00:00:00"/>
    <d v="2023-12-01T00:00:00"/>
    <x v="12"/>
    <s v="Regulated Electric (122)"/>
    <s v="Cheyenne Light Fuel &amp; Power Co"/>
    <x v="4"/>
    <x v="30"/>
  </r>
  <r>
    <n v="5"/>
    <n v="122"/>
    <x v="52"/>
    <s v="101000 Plant In Service"/>
    <n v="1"/>
    <n v="29035.91"/>
    <n v="0"/>
    <n v="0"/>
    <n v="0"/>
    <n v="0"/>
    <n v="0"/>
    <n v="29035.91"/>
    <s v="Wyoming"/>
    <d v="2022-12-01T00:00:00"/>
    <d v="2023-12-01T00:00:00"/>
    <x v="0"/>
    <s v="Regulated Electric (122)"/>
    <s v="Cheyenne Light Fuel &amp; Power Co"/>
    <x v="4"/>
    <x v="30"/>
  </r>
  <r>
    <n v="5"/>
    <n v="122"/>
    <x v="52"/>
    <s v="101000 Plant In Service"/>
    <n v="1"/>
    <n v="29035.91"/>
    <n v="0"/>
    <n v="0"/>
    <n v="0"/>
    <n v="0"/>
    <n v="0"/>
    <n v="29035.91"/>
    <s v="Wyoming"/>
    <d v="2022-12-01T00:00:00"/>
    <d v="2023-12-01T00:00:00"/>
    <x v="1"/>
    <s v="Regulated Electric (122)"/>
    <s v="Cheyenne Light Fuel &amp; Power Co"/>
    <x v="4"/>
    <x v="30"/>
  </r>
  <r>
    <n v="5"/>
    <n v="122"/>
    <x v="52"/>
    <s v="101000 Plant In Service"/>
    <n v="1"/>
    <n v="29035.91"/>
    <n v="0"/>
    <n v="0"/>
    <n v="0"/>
    <n v="0"/>
    <n v="0"/>
    <n v="29035.91"/>
    <s v="Wyoming"/>
    <d v="2022-12-01T00:00:00"/>
    <d v="2023-12-01T00:00:00"/>
    <x v="2"/>
    <s v="Regulated Electric (122)"/>
    <s v="Cheyenne Light Fuel &amp; Power Co"/>
    <x v="4"/>
    <x v="30"/>
  </r>
  <r>
    <n v="5"/>
    <n v="122"/>
    <x v="52"/>
    <s v="101000 Plant In Service"/>
    <n v="1"/>
    <n v="29035.91"/>
    <n v="0"/>
    <n v="0"/>
    <n v="0"/>
    <n v="0"/>
    <n v="0"/>
    <n v="29035.91"/>
    <s v="Wyoming"/>
    <d v="2022-12-01T00:00:00"/>
    <d v="2023-12-01T00:00:00"/>
    <x v="3"/>
    <s v="Regulated Electric (122)"/>
    <s v="Cheyenne Light Fuel &amp; Power Co"/>
    <x v="4"/>
    <x v="30"/>
  </r>
  <r>
    <n v="5"/>
    <n v="122"/>
    <x v="52"/>
    <s v="101000 Plant In Service"/>
    <n v="1"/>
    <n v="29035.91"/>
    <n v="0"/>
    <n v="0"/>
    <n v="0"/>
    <n v="0"/>
    <n v="0"/>
    <n v="29035.91"/>
    <s v="Wyoming"/>
    <d v="2022-12-01T00:00:00"/>
    <d v="2023-12-01T00:00:00"/>
    <x v="4"/>
    <s v="Regulated Electric (122)"/>
    <s v="Cheyenne Light Fuel &amp; Power Co"/>
    <x v="4"/>
    <x v="30"/>
  </r>
  <r>
    <n v="5"/>
    <n v="122"/>
    <x v="52"/>
    <s v="101000 Plant In Service"/>
    <n v="1"/>
    <n v="29035.91"/>
    <n v="0"/>
    <n v="0"/>
    <n v="0"/>
    <n v="0"/>
    <n v="0"/>
    <n v="29035.91"/>
    <s v="Wyoming"/>
    <d v="2022-12-01T00:00:00"/>
    <d v="2023-12-01T00:00:00"/>
    <x v="5"/>
    <s v="Regulated Electric (122)"/>
    <s v="Cheyenne Light Fuel &amp; Power Co"/>
    <x v="4"/>
    <x v="30"/>
  </r>
  <r>
    <n v="5"/>
    <n v="122"/>
    <x v="52"/>
    <s v="101000 Plant In Service"/>
    <n v="1"/>
    <n v="29035.91"/>
    <n v="0"/>
    <n v="0"/>
    <n v="0"/>
    <n v="0"/>
    <n v="0"/>
    <n v="29035.91"/>
    <s v="Wyoming"/>
    <d v="2022-12-01T00:00:00"/>
    <d v="2023-12-01T00:00:00"/>
    <x v="6"/>
    <s v="Regulated Electric (122)"/>
    <s v="Cheyenne Light Fuel &amp; Power Co"/>
    <x v="4"/>
    <x v="30"/>
  </r>
  <r>
    <n v="5"/>
    <n v="122"/>
    <x v="52"/>
    <s v="101000 Plant In Service"/>
    <n v="1"/>
    <n v="29035.91"/>
    <n v="0"/>
    <n v="0"/>
    <n v="0"/>
    <n v="0"/>
    <n v="0"/>
    <n v="29035.91"/>
    <s v="Wyoming"/>
    <d v="2022-12-01T00:00:00"/>
    <d v="2023-12-01T00:00:00"/>
    <x v="7"/>
    <s v="Regulated Electric (122)"/>
    <s v="Cheyenne Light Fuel &amp; Power Co"/>
    <x v="4"/>
    <x v="30"/>
  </r>
  <r>
    <n v="5"/>
    <n v="122"/>
    <x v="52"/>
    <s v="101000 Plant In Service"/>
    <n v="1"/>
    <n v="29035.91"/>
    <n v="0"/>
    <n v="0"/>
    <n v="0"/>
    <n v="0"/>
    <n v="0"/>
    <n v="29035.91"/>
    <s v="Wyoming"/>
    <d v="2022-12-01T00:00:00"/>
    <d v="2023-12-01T00:00:00"/>
    <x v="8"/>
    <s v="Regulated Electric (122)"/>
    <s v="Cheyenne Light Fuel &amp; Power Co"/>
    <x v="4"/>
    <x v="30"/>
  </r>
  <r>
    <n v="5"/>
    <n v="122"/>
    <x v="52"/>
    <s v="101000 Plant In Service"/>
    <n v="1"/>
    <n v="29035.91"/>
    <n v="0"/>
    <n v="0"/>
    <n v="0"/>
    <n v="0"/>
    <n v="0"/>
    <n v="29035.91"/>
    <s v="Wyoming"/>
    <d v="2022-12-01T00:00:00"/>
    <d v="2023-12-01T00:00:00"/>
    <x v="9"/>
    <s v="Regulated Electric (122)"/>
    <s v="Cheyenne Light Fuel &amp; Power Co"/>
    <x v="4"/>
    <x v="30"/>
  </r>
  <r>
    <n v="5"/>
    <n v="122"/>
    <x v="52"/>
    <s v="101000 Plant In Service"/>
    <n v="1"/>
    <n v="29035.91"/>
    <n v="0"/>
    <n v="0"/>
    <n v="0"/>
    <n v="0"/>
    <n v="0"/>
    <n v="29035.91"/>
    <s v="Wyoming"/>
    <d v="2022-12-01T00:00:00"/>
    <d v="2023-12-01T00:00:00"/>
    <x v="10"/>
    <s v="Regulated Electric (122)"/>
    <s v="Cheyenne Light Fuel &amp; Power Co"/>
    <x v="4"/>
    <x v="30"/>
  </r>
  <r>
    <n v="5"/>
    <n v="122"/>
    <x v="53"/>
    <s v="101000 Plant In Service"/>
    <n v="1"/>
    <n v="705224.74"/>
    <n v="0"/>
    <n v="0"/>
    <n v="0"/>
    <n v="0"/>
    <n v="0"/>
    <n v="705224.74"/>
    <s v="Wyoming"/>
    <d v="2022-12-01T00:00:00"/>
    <d v="2023-12-01T00:00:00"/>
    <x v="11"/>
    <s v="Regulated Electric (122)"/>
    <s v="Cheyenne Light Fuel &amp; Power Co"/>
    <x v="4"/>
    <x v="31"/>
  </r>
  <r>
    <n v="5"/>
    <n v="122"/>
    <x v="53"/>
    <s v="101000 Plant In Service"/>
    <n v="1"/>
    <n v="705224.74"/>
    <n v="0"/>
    <n v="0"/>
    <n v="0"/>
    <n v="0"/>
    <n v="0"/>
    <n v="705224.74"/>
    <s v="Wyoming"/>
    <d v="2022-12-01T00:00:00"/>
    <d v="2023-12-01T00:00:00"/>
    <x v="12"/>
    <s v="Regulated Electric (122)"/>
    <s v="Cheyenne Light Fuel &amp; Power Co"/>
    <x v="4"/>
    <x v="31"/>
  </r>
  <r>
    <n v="5"/>
    <n v="122"/>
    <x v="53"/>
    <s v="101000 Plant In Service"/>
    <n v="1"/>
    <n v="705224.74"/>
    <n v="0"/>
    <n v="0"/>
    <n v="0"/>
    <n v="0"/>
    <n v="0"/>
    <n v="705224.74"/>
    <s v="Wyoming"/>
    <d v="2022-12-01T00:00:00"/>
    <d v="2023-12-01T00:00:00"/>
    <x v="0"/>
    <s v="Regulated Electric (122)"/>
    <s v="Cheyenne Light Fuel &amp; Power Co"/>
    <x v="4"/>
    <x v="31"/>
  </r>
  <r>
    <n v="5"/>
    <n v="122"/>
    <x v="53"/>
    <s v="101000 Plant In Service"/>
    <n v="1"/>
    <n v="705224.74"/>
    <n v="0"/>
    <n v="0"/>
    <n v="0"/>
    <n v="0"/>
    <n v="0"/>
    <n v="705224.74"/>
    <s v="Wyoming"/>
    <d v="2022-12-01T00:00:00"/>
    <d v="2023-12-01T00:00:00"/>
    <x v="1"/>
    <s v="Regulated Electric (122)"/>
    <s v="Cheyenne Light Fuel &amp; Power Co"/>
    <x v="4"/>
    <x v="31"/>
  </r>
  <r>
    <n v="5"/>
    <n v="122"/>
    <x v="53"/>
    <s v="101000 Plant In Service"/>
    <n v="1"/>
    <n v="705224.74"/>
    <n v="0"/>
    <n v="0"/>
    <n v="0"/>
    <n v="0"/>
    <n v="0"/>
    <n v="705224.74"/>
    <s v="Wyoming"/>
    <d v="2022-12-01T00:00:00"/>
    <d v="2023-12-01T00:00:00"/>
    <x v="2"/>
    <s v="Regulated Electric (122)"/>
    <s v="Cheyenne Light Fuel &amp; Power Co"/>
    <x v="4"/>
    <x v="31"/>
  </r>
  <r>
    <n v="5"/>
    <n v="122"/>
    <x v="53"/>
    <s v="101000 Plant In Service"/>
    <n v="1"/>
    <n v="705224.74"/>
    <n v="0"/>
    <n v="0"/>
    <n v="0"/>
    <n v="0"/>
    <n v="0"/>
    <n v="705224.74"/>
    <s v="Wyoming"/>
    <d v="2022-12-01T00:00:00"/>
    <d v="2023-12-01T00:00:00"/>
    <x v="3"/>
    <s v="Regulated Electric (122)"/>
    <s v="Cheyenne Light Fuel &amp; Power Co"/>
    <x v="4"/>
    <x v="31"/>
  </r>
  <r>
    <n v="5"/>
    <n v="122"/>
    <x v="53"/>
    <s v="101000 Plant In Service"/>
    <n v="1"/>
    <n v="705224.74"/>
    <n v="0"/>
    <n v="0"/>
    <n v="0"/>
    <n v="0"/>
    <n v="0"/>
    <n v="705224.74"/>
    <s v="Wyoming"/>
    <d v="2022-12-01T00:00:00"/>
    <d v="2023-12-01T00:00:00"/>
    <x v="4"/>
    <s v="Regulated Electric (122)"/>
    <s v="Cheyenne Light Fuel &amp; Power Co"/>
    <x v="4"/>
    <x v="31"/>
  </r>
  <r>
    <n v="5"/>
    <n v="122"/>
    <x v="53"/>
    <s v="101000 Plant In Service"/>
    <n v="1"/>
    <n v="705224.74"/>
    <n v="0"/>
    <n v="0"/>
    <n v="0"/>
    <n v="0"/>
    <n v="0"/>
    <n v="705224.74"/>
    <s v="Wyoming"/>
    <d v="2022-12-01T00:00:00"/>
    <d v="2023-12-01T00:00:00"/>
    <x v="5"/>
    <s v="Regulated Electric (122)"/>
    <s v="Cheyenne Light Fuel &amp; Power Co"/>
    <x v="4"/>
    <x v="31"/>
  </r>
  <r>
    <n v="5"/>
    <n v="122"/>
    <x v="53"/>
    <s v="101000 Plant In Service"/>
    <n v="1"/>
    <n v="705224.74"/>
    <n v="0"/>
    <n v="0"/>
    <n v="0"/>
    <n v="0"/>
    <n v="0"/>
    <n v="705224.74"/>
    <s v="Wyoming"/>
    <d v="2022-12-01T00:00:00"/>
    <d v="2023-12-01T00:00:00"/>
    <x v="6"/>
    <s v="Regulated Electric (122)"/>
    <s v="Cheyenne Light Fuel &amp; Power Co"/>
    <x v="4"/>
    <x v="31"/>
  </r>
  <r>
    <n v="5"/>
    <n v="122"/>
    <x v="53"/>
    <s v="101000 Plant In Service"/>
    <n v="1"/>
    <n v="705224.74"/>
    <n v="0"/>
    <n v="0"/>
    <n v="0"/>
    <n v="0"/>
    <n v="0"/>
    <n v="705224.74"/>
    <s v="Wyoming"/>
    <d v="2022-12-01T00:00:00"/>
    <d v="2023-12-01T00:00:00"/>
    <x v="7"/>
    <s v="Regulated Electric (122)"/>
    <s v="Cheyenne Light Fuel &amp; Power Co"/>
    <x v="4"/>
    <x v="31"/>
  </r>
  <r>
    <n v="5"/>
    <n v="122"/>
    <x v="53"/>
    <s v="101000 Plant In Service"/>
    <n v="1"/>
    <n v="705224.74"/>
    <n v="0"/>
    <n v="0"/>
    <n v="0"/>
    <n v="0"/>
    <n v="0"/>
    <n v="705224.74"/>
    <s v="Wyoming"/>
    <d v="2022-12-01T00:00:00"/>
    <d v="2023-12-01T00:00:00"/>
    <x v="8"/>
    <s v="Regulated Electric (122)"/>
    <s v="Cheyenne Light Fuel &amp; Power Co"/>
    <x v="4"/>
    <x v="31"/>
  </r>
  <r>
    <n v="5"/>
    <n v="122"/>
    <x v="53"/>
    <s v="101000 Plant In Service"/>
    <n v="1"/>
    <n v="705224.74"/>
    <n v="0"/>
    <n v="0"/>
    <n v="0"/>
    <n v="0"/>
    <n v="0"/>
    <n v="705224.74"/>
    <s v="Wyoming"/>
    <d v="2022-12-01T00:00:00"/>
    <d v="2023-12-01T00:00:00"/>
    <x v="9"/>
    <s v="Regulated Electric (122)"/>
    <s v="Cheyenne Light Fuel &amp; Power Co"/>
    <x v="4"/>
    <x v="31"/>
  </r>
  <r>
    <n v="5"/>
    <n v="122"/>
    <x v="53"/>
    <s v="101000 Plant In Service"/>
    <n v="1"/>
    <n v="705224.74"/>
    <n v="0"/>
    <n v="0"/>
    <n v="0"/>
    <n v="0"/>
    <n v="0"/>
    <n v="705224.74"/>
    <s v="Wyoming"/>
    <d v="2022-12-01T00:00:00"/>
    <d v="2023-12-01T00:00:00"/>
    <x v="10"/>
    <s v="Regulated Electric (122)"/>
    <s v="Cheyenne Light Fuel &amp; Power Co"/>
    <x v="4"/>
    <x v="31"/>
  </r>
  <r>
    <n v="5"/>
    <n v="122"/>
    <x v="54"/>
    <s v="101000 Plant In Service"/>
    <n v="1"/>
    <n v="366378.03"/>
    <n v="0"/>
    <n v="0"/>
    <n v="0"/>
    <n v="0"/>
    <n v="0"/>
    <n v="366378.03"/>
    <s v="Wyoming"/>
    <d v="2022-12-01T00:00:00"/>
    <d v="2023-12-01T00:00:00"/>
    <x v="11"/>
    <s v="Regulated Electric (122)"/>
    <s v="Cheyenne Light Fuel &amp; Power Co"/>
    <x v="4"/>
    <x v="31"/>
  </r>
  <r>
    <n v="5"/>
    <n v="122"/>
    <x v="54"/>
    <s v="101000 Plant In Service"/>
    <n v="1"/>
    <n v="366378.03"/>
    <n v="97037.5"/>
    <n v="0"/>
    <n v="0"/>
    <n v="0"/>
    <n v="0"/>
    <n v="463415.53"/>
    <s v="Wyoming"/>
    <d v="2022-12-01T00:00:00"/>
    <d v="2023-12-01T00:00:00"/>
    <x v="12"/>
    <s v="Regulated Electric (122)"/>
    <s v="Cheyenne Light Fuel &amp; Power Co"/>
    <x v="4"/>
    <x v="31"/>
  </r>
  <r>
    <n v="5"/>
    <n v="122"/>
    <x v="54"/>
    <s v="101000 Plant In Service"/>
    <n v="1"/>
    <n v="463415.53"/>
    <n v="140.39000000000001"/>
    <n v="0"/>
    <n v="0"/>
    <n v="0"/>
    <n v="0"/>
    <n v="463555.92"/>
    <s v="Wyoming"/>
    <d v="2022-12-01T00:00:00"/>
    <d v="2023-12-01T00:00:00"/>
    <x v="0"/>
    <s v="Regulated Electric (122)"/>
    <s v="Cheyenne Light Fuel &amp; Power Co"/>
    <x v="4"/>
    <x v="31"/>
  </r>
  <r>
    <n v="5"/>
    <n v="122"/>
    <x v="54"/>
    <s v="101000 Plant In Service"/>
    <n v="1"/>
    <n v="463555.92"/>
    <n v="6.23"/>
    <n v="0"/>
    <n v="0"/>
    <n v="0"/>
    <n v="0"/>
    <n v="463562.15"/>
    <s v="Wyoming"/>
    <d v="2022-12-01T00:00:00"/>
    <d v="2023-12-01T00:00:00"/>
    <x v="1"/>
    <s v="Regulated Electric (122)"/>
    <s v="Cheyenne Light Fuel &amp; Power Co"/>
    <x v="4"/>
    <x v="31"/>
  </r>
  <r>
    <n v="5"/>
    <n v="122"/>
    <x v="54"/>
    <s v="101000 Plant In Service"/>
    <n v="1"/>
    <n v="463562.15"/>
    <n v="0"/>
    <n v="0"/>
    <n v="0"/>
    <n v="0"/>
    <n v="0"/>
    <n v="463562.15"/>
    <s v="Wyoming"/>
    <d v="2022-12-01T00:00:00"/>
    <d v="2023-12-01T00:00:00"/>
    <x v="2"/>
    <s v="Regulated Electric (122)"/>
    <s v="Cheyenne Light Fuel &amp; Power Co"/>
    <x v="4"/>
    <x v="31"/>
  </r>
  <r>
    <n v="5"/>
    <n v="122"/>
    <x v="54"/>
    <s v="101000 Plant In Service"/>
    <n v="1"/>
    <n v="463562.15"/>
    <n v="0"/>
    <n v="0"/>
    <n v="0"/>
    <n v="0"/>
    <n v="0"/>
    <n v="463562.15"/>
    <s v="Wyoming"/>
    <d v="2022-12-01T00:00:00"/>
    <d v="2023-12-01T00:00:00"/>
    <x v="3"/>
    <s v="Regulated Electric (122)"/>
    <s v="Cheyenne Light Fuel &amp; Power Co"/>
    <x v="4"/>
    <x v="31"/>
  </r>
  <r>
    <n v="5"/>
    <n v="122"/>
    <x v="54"/>
    <s v="101000 Plant In Service"/>
    <n v="1"/>
    <n v="463562.15"/>
    <n v="0"/>
    <n v="0"/>
    <n v="0"/>
    <n v="0"/>
    <n v="0"/>
    <n v="463562.15"/>
    <s v="Wyoming"/>
    <d v="2022-12-01T00:00:00"/>
    <d v="2023-12-01T00:00:00"/>
    <x v="4"/>
    <s v="Regulated Electric (122)"/>
    <s v="Cheyenne Light Fuel &amp; Power Co"/>
    <x v="4"/>
    <x v="31"/>
  </r>
  <r>
    <n v="5"/>
    <n v="122"/>
    <x v="54"/>
    <s v="101000 Plant In Service"/>
    <n v="1"/>
    <n v="463562.15"/>
    <n v="0"/>
    <n v="0"/>
    <n v="0"/>
    <n v="0"/>
    <n v="0"/>
    <n v="463562.15"/>
    <s v="Wyoming"/>
    <d v="2022-12-01T00:00:00"/>
    <d v="2023-12-01T00:00:00"/>
    <x v="5"/>
    <s v="Regulated Electric (122)"/>
    <s v="Cheyenne Light Fuel &amp; Power Co"/>
    <x v="4"/>
    <x v="31"/>
  </r>
  <r>
    <n v="5"/>
    <n v="122"/>
    <x v="54"/>
    <s v="101000 Plant In Service"/>
    <n v="1"/>
    <n v="463562.15"/>
    <n v="0"/>
    <n v="0"/>
    <n v="0"/>
    <n v="0"/>
    <n v="0"/>
    <n v="463562.15"/>
    <s v="Wyoming"/>
    <d v="2022-12-01T00:00:00"/>
    <d v="2023-12-01T00:00:00"/>
    <x v="6"/>
    <s v="Regulated Electric (122)"/>
    <s v="Cheyenne Light Fuel &amp; Power Co"/>
    <x v="4"/>
    <x v="31"/>
  </r>
  <r>
    <n v="5"/>
    <n v="122"/>
    <x v="54"/>
    <s v="101000 Plant In Service"/>
    <n v="1"/>
    <n v="463562.15"/>
    <n v="0"/>
    <n v="0"/>
    <n v="0"/>
    <n v="0"/>
    <n v="0"/>
    <n v="463562.15"/>
    <s v="Wyoming"/>
    <d v="2022-12-01T00:00:00"/>
    <d v="2023-12-01T00:00:00"/>
    <x v="7"/>
    <s v="Regulated Electric (122)"/>
    <s v="Cheyenne Light Fuel &amp; Power Co"/>
    <x v="4"/>
    <x v="31"/>
  </r>
  <r>
    <n v="5"/>
    <n v="122"/>
    <x v="54"/>
    <s v="101000 Plant In Service"/>
    <n v="1"/>
    <n v="463562.15"/>
    <n v="0"/>
    <n v="0"/>
    <n v="0"/>
    <n v="0"/>
    <n v="0"/>
    <n v="463562.15"/>
    <s v="Wyoming"/>
    <d v="2022-12-01T00:00:00"/>
    <d v="2023-12-01T00:00:00"/>
    <x v="8"/>
    <s v="Regulated Electric (122)"/>
    <s v="Cheyenne Light Fuel &amp; Power Co"/>
    <x v="4"/>
    <x v="31"/>
  </r>
  <r>
    <n v="5"/>
    <n v="122"/>
    <x v="54"/>
    <s v="101000 Plant In Service"/>
    <n v="1"/>
    <n v="463562.15"/>
    <n v="12781.75"/>
    <n v="0"/>
    <n v="0"/>
    <n v="0"/>
    <n v="0"/>
    <n v="476343.9"/>
    <s v="Wyoming"/>
    <d v="2022-12-01T00:00:00"/>
    <d v="2023-12-01T00:00:00"/>
    <x v="9"/>
    <s v="Regulated Electric (122)"/>
    <s v="Cheyenne Light Fuel &amp; Power Co"/>
    <x v="4"/>
    <x v="31"/>
  </r>
  <r>
    <n v="5"/>
    <n v="122"/>
    <x v="54"/>
    <s v="101000 Plant In Service"/>
    <n v="1"/>
    <n v="476343.9"/>
    <n v="0"/>
    <n v="0"/>
    <n v="0"/>
    <n v="0"/>
    <n v="0"/>
    <n v="476343.9"/>
    <s v="Wyoming"/>
    <d v="2022-12-01T00:00:00"/>
    <d v="2023-12-01T00:00:00"/>
    <x v="10"/>
    <s v="Regulated Electric (122)"/>
    <s v="Cheyenne Light Fuel &amp; Power Co"/>
    <x v="4"/>
    <x v="31"/>
  </r>
  <r>
    <n v="5"/>
    <n v="122"/>
    <x v="55"/>
    <s v="101000 Plant In Service"/>
    <n v="1"/>
    <n v="41810574.770000003"/>
    <n v="575.22"/>
    <n v="0"/>
    <n v="0"/>
    <n v="0"/>
    <n v="0"/>
    <n v="41811149.990000002"/>
    <s v="Wyoming"/>
    <d v="2022-12-01T00:00:00"/>
    <d v="2023-12-01T00:00:00"/>
    <x v="11"/>
    <s v="Regulated Electric (122)"/>
    <s v="Cheyenne Light Fuel &amp; Power Co"/>
    <x v="4"/>
    <x v="32"/>
  </r>
  <r>
    <n v="5"/>
    <n v="122"/>
    <x v="55"/>
    <s v="101000 Plant In Service"/>
    <n v="1"/>
    <n v="41811149.990000002"/>
    <n v="6622665.1500000004"/>
    <n v="0"/>
    <n v="0"/>
    <n v="0"/>
    <n v="0"/>
    <n v="48433815.140000001"/>
    <s v="Wyoming"/>
    <d v="2022-12-01T00:00:00"/>
    <d v="2023-12-01T00:00:00"/>
    <x v="12"/>
    <s v="Regulated Electric (122)"/>
    <s v="Cheyenne Light Fuel &amp; Power Co"/>
    <x v="4"/>
    <x v="32"/>
  </r>
  <r>
    <n v="5"/>
    <n v="122"/>
    <x v="55"/>
    <s v="101000 Plant In Service"/>
    <n v="1"/>
    <n v="48433815.140000001"/>
    <n v="46055.32"/>
    <n v="-462744.38"/>
    <n v="0"/>
    <n v="0"/>
    <n v="0"/>
    <n v="48017126.079999998"/>
    <s v="Wyoming"/>
    <d v="2022-12-01T00:00:00"/>
    <d v="2023-12-01T00:00:00"/>
    <x v="0"/>
    <s v="Regulated Electric (122)"/>
    <s v="Cheyenne Light Fuel &amp; Power Co"/>
    <x v="4"/>
    <x v="32"/>
  </r>
  <r>
    <n v="5"/>
    <n v="122"/>
    <x v="55"/>
    <s v="101000 Plant In Service"/>
    <n v="1"/>
    <n v="48017126.079999998"/>
    <n v="424.40000000000003"/>
    <n v="0"/>
    <n v="0"/>
    <n v="0"/>
    <n v="0"/>
    <n v="48017550.479999997"/>
    <s v="Wyoming"/>
    <d v="2022-12-01T00:00:00"/>
    <d v="2023-12-01T00:00:00"/>
    <x v="1"/>
    <s v="Regulated Electric (122)"/>
    <s v="Cheyenne Light Fuel &amp; Power Co"/>
    <x v="4"/>
    <x v="32"/>
  </r>
  <r>
    <n v="5"/>
    <n v="122"/>
    <x v="55"/>
    <s v="101000 Plant In Service"/>
    <n v="1"/>
    <n v="48017550.479999997"/>
    <n v="0"/>
    <n v="0"/>
    <n v="0"/>
    <n v="0"/>
    <n v="0"/>
    <n v="48017550.479999997"/>
    <s v="Wyoming"/>
    <d v="2022-12-01T00:00:00"/>
    <d v="2023-12-01T00:00:00"/>
    <x v="2"/>
    <s v="Regulated Electric (122)"/>
    <s v="Cheyenne Light Fuel &amp; Power Co"/>
    <x v="4"/>
    <x v="32"/>
  </r>
  <r>
    <n v="5"/>
    <n v="122"/>
    <x v="55"/>
    <s v="101000 Plant In Service"/>
    <n v="1"/>
    <n v="48017550.479999997"/>
    <n v="0"/>
    <n v="0"/>
    <n v="0"/>
    <n v="0"/>
    <n v="0"/>
    <n v="48017550.479999997"/>
    <s v="Wyoming"/>
    <d v="2022-12-01T00:00:00"/>
    <d v="2023-12-01T00:00:00"/>
    <x v="3"/>
    <s v="Regulated Electric (122)"/>
    <s v="Cheyenne Light Fuel &amp; Power Co"/>
    <x v="4"/>
    <x v="32"/>
  </r>
  <r>
    <n v="5"/>
    <n v="122"/>
    <x v="55"/>
    <s v="101000 Plant In Service"/>
    <n v="1"/>
    <n v="48017550.479999997"/>
    <n v="0"/>
    <n v="0"/>
    <n v="0"/>
    <n v="0"/>
    <n v="0"/>
    <n v="48017550.479999997"/>
    <s v="Wyoming"/>
    <d v="2022-12-01T00:00:00"/>
    <d v="2023-12-01T00:00:00"/>
    <x v="4"/>
    <s v="Regulated Electric (122)"/>
    <s v="Cheyenne Light Fuel &amp; Power Co"/>
    <x v="4"/>
    <x v="32"/>
  </r>
  <r>
    <n v="5"/>
    <n v="122"/>
    <x v="55"/>
    <s v="101000 Plant In Service"/>
    <n v="1"/>
    <n v="48017550.479999997"/>
    <n v="31561.58"/>
    <n v="-30297.43"/>
    <n v="0"/>
    <n v="0"/>
    <n v="0"/>
    <n v="48018814.630000003"/>
    <s v="Wyoming"/>
    <d v="2022-12-01T00:00:00"/>
    <d v="2023-12-01T00:00:00"/>
    <x v="5"/>
    <s v="Regulated Electric (122)"/>
    <s v="Cheyenne Light Fuel &amp; Power Co"/>
    <x v="4"/>
    <x v="32"/>
  </r>
  <r>
    <n v="5"/>
    <n v="122"/>
    <x v="55"/>
    <s v="101000 Plant In Service"/>
    <n v="1"/>
    <n v="48018814.630000003"/>
    <n v="0"/>
    <n v="0"/>
    <n v="0"/>
    <n v="0"/>
    <n v="0"/>
    <n v="48018814.630000003"/>
    <s v="Wyoming"/>
    <d v="2022-12-01T00:00:00"/>
    <d v="2023-12-01T00:00:00"/>
    <x v="6"/>
    <s v="Regulated Electric (122)"/>
    <s v="Cheyenne Light Fuel &amp; Power Co"/>
    <x v="4"/>
    <x v="32"/>
  </r>
  <r>
    <n v="5"/>
    <n v="122"/>
    <x v="55"/>
    <s v="101000 Plant In Service"/>
    <n v="1"/>
    <n v="48018814.630000003"/>
    <n v="0"/>
    <n v="0"/>
    <n v="0"/>
    <n v="0"/>
    <n v="0"/>
    <n v="48018814.630000003"/>
    <s v="Wyoming"/>
    <d v="2022-12-01T00:00:00"/>
    <d v="2023-12-01T00:00:00"/>
    <x v="7"/>
    <s v="Regulated Electric (122)"/>
    <s v="Cheyenne Light Fuel &amp; Power Co"/>
    <x v="4"/>
    <x v="32"/>
  </r>
  <r>
    <n v="5"/>
    <n v="122"/>
    <x v="55"/>
    <s v="101000 Plant In Service"/>
    <n v="1"/>
    <n v="48018814.630000003"/>
    <n v="0"/>
    <n v="0"/>
    <n v="0"/>
    <n v="0"/>
    <n v="0"/>
    <n v="48018814.630000003"/>
    <s v="Wyoming"/>
    <d v="2022-12-01T00:00:00"/>
    <d v="2023-12-01T00:00:00"/>
    <x v="8"/>
    <s v="Regulated Electric (122)"/>
    <s v="Cheyenne Light Fuel &amp; Power Co"/>
    <x v="4"/>
    <x v="32"/>
  </r>
  <r>
    <n v="5"/>
    <n v="122"/>
    <x v="55"/>
    <s v="101000 Plant In Service"/>
    <n v="1"/>
    <n v="48018814.630000003"/>
    <n v="0"/>
    <n v="0"/>
    <n v="0"/>
    <n v="0"/>
    <n v="0"/>
    <n v="48018814.630000003"/>
    <s v="Wyoming"/>
    <d v="2022-12-01T00:00:00"/>
    <d v="2023-12-01T00:00:00"/>
    <x v="9"/>
    <s v="Regulated Electric (122)"/>
    <s v="Cheyenne Light Fuel &amp; Power Co"/>
    <x v="4"/>
    <x v="32"/>
  </r>
  <r>
    <n v="5"/>
    <n v="122"/>
    <x v="55"/>
    <s v="101000 Plant In Service"/>
    <n v="1"/>
    <n v="48018814.630000003"/>
    <n v="0"/>
    <n v="0"/>
    <n v="0"/>
    <n v="0"/>
    <n v="0"/>
    <n v="48018814.630000003"/>
    <s v="Wyoming"/>
    <d v="2022-12-01T00:00:00"/>
    <d v="2023-12-01T00:00:00"/>
    <x v="10"/>
    <s v="Regulated Electric (122)"/>
    <s v="Cheyenne Light Fuel &amp; Power Co"/>
    <x v="4"/>
    <x v="32"/>
  </r>
  <r>
    <n v="5"/>
    <n v="122"/>
    <x v="56"/>
    <s v="101000 Plant In Service"/>
    <n v="1"/>
    <n v="33138597.719999999"/>
    <n v="58252.93"/>
    <n v="-21664.05"/>
    <n v="0"/>
    <n v="0"/>
    <n v="0"/>
    <n v="33175186.600000001"/>
    <s v="Wyoming"/>
    <d v="2022-12-01T00:00:00"/>
    <d v="2023-12-01T00:00:00"/>
    <x v="11"/>
    <s v="Regulated Electric (122)"/>
    <s v="Cheyenne Light Fuel &amp; Power Co"/>
    <x v="4"/>
    <x v="33"/>
  </r>
  <r>
    <n v="5"/>
    <n v="122"/>
    <x v="56"/>
    <s v="101000 Plant In Service"/>
    <n v="1"/>
    <n v="33175186.600000001"/>
    <n v="109180.53"/>
    <n v="-1527.64"/>
    <n v="0"/>
    <n v="0"/>
    <n v="0"/>
    <n v="33282839.489999998"/>
    <s v="Wyoming"/>
    <d v="2022-12-01T00:00:00"/>
    <d v="2023-12-01T00:00:00"/>
    <x v="12"/>
    <s v="Regulated Electric (122)"/>
    <s v="Cheyenne Light Fuel &amp; Power Co"/>
    <x v="4"/>
    <x v="33"/>
  </r>
  <r>
    <n v="5"/>
    <n v="122"/>
    <x v="56"/>
    <s v="101000 Plant In Service"/>
    <n v="1"/>
    <n v="33282839.489999998"/>
    <n v="490653.82"/>
    <n v="-9919.61"/>
    <n v="0"/>
    <n v="0"/>
    <n v="0"/>
    <n v="33763573.700000003"/>
    <s v="Wyoming"/>
    <d v="2022-12-01T00:00:00"/>
    <d v="2023-12-01T00:00:00"/>
    <x v="0"/>
    <s v="Regulated Electric (122)"/>
    <s v="Cheyenne Light Fuel &amp; Power Co"/>
    <x v="4"/>
    <x v="33"/>
  </r>
  <r>
    <n v="5"/>
    <n v="122"/>
    <x v="56"/>
    <s v="101000 Plant In Service"/>
    <n v="1"/>
    <n v="33763573.700000003"/>
    <n v="543166.57000000007"/>
    <n v="-28710.240000000002"/>
    <n v="0"/>
    <n v="0"/>
    <n v="0"/>
    <n v="34278030.030000001"/>
    <s v="Wyoming"/>
    <d v="2022-12-01T00:00:00"/>
    <d v="2023-12-01T00:00:00"/>
    <x v="1"/>
    <s v="Regulated Electric (122)"/>
    <s v="Cheyenne Light Fuel &amp; Power Co"/>
    <x v="4"/>
    <x v="33"/>
  </r>
  <r>
    <n v="5"/>
    <n v="122"/>
    <x v="56"/>
    <s v="101000 Plant In Service"/>
    <n v="1"/>
    <n v="34278030.030000001"/>
    <n v="61555.51"/>
    <n v="-1066.8399999999999"/>
    <n v="0"/>
    <n v="0"/>
    <n v="0"/>
    <n v="34338518.700000003"/>
    <s v="Wyoming"/>
    <d v="2022-12-01T00:00:00"/>
    <d v="2023-12-01T00:00:00"/>
    <x v="2"/>
    <s v="Regulated Electric (122)"/>
    <s v="Cheyenne Light Fuel &amp; Power Co"/>
    <x v="4"/>
    <x v="33"/>
  </r>
  <r>
    <n v="5"/>
    <n v="122"/>
    <x v="56"/>
    <s v="101000 Plant In Service"/>
    <n v="1"/>
    <n v="34338518.700000003"/>
    <n v="60514.270000000004"/>
    <n v="0"/>
    <n v="0"/>
    <n v="0"/>
    <n v="0"/>
    <n v="34399032.969999999"/>
    <s v="Wyoming"/>
    <d v="2022-12-01T00:00:00"/>
    <d v="2023-12-01T00:00:00"/>
    <x v="3"/>
    <s v="Regulated Electric (122)"/>
    <s v="Cheyenne Light Fuel &amp; Power Co"/>
    <x v="4"/>
    <x v="33"/>
  </r>
  <r>
    <n v="5"/>
    <n v="122"/>
    <x v="56"/>
    <s v="101000 Plant In Service"/>
    <n v="1"/>
    <n v="34399032.969999999"/>
    <n v="120147.06"/>
    <n v="-6264.64"/>
    <n v="0"/>
    <n v="0"/>
    <n v="0"/>
    <n v="34512915.390000001"/>
    <s v="Wyoming"/>
    <d v="2022-12-01T00:00:00"/>
    <d v="2023-12-01T00:00:00"/>
    <x v="4"/>
    <s v="Regulated Electric (122)"/>
    <s v="Cheyenne Light Fuel &amp; Power Co"/>
    <x v="4"/>
    <x v="33"/>
  </r>
  <r>
    <n v="5"/>
    <n v="122"/>
    <x v="56"/>
    <s v="101000 Plant In Service"/>
    <n v="1"/>
    <n v="34512915.390000001"/>
    <n v="15261.83"/>
    <n v="0"/>
    <n v="0"/>
    <n v="0"/>
    <n v="0"/>
    <n v="34528177.219999999"/>
    <s v="Wyoming"/>
    <d v="2022-12-01T00:00:00"/>
    <d v="2023-12-01T00:00:00"/>
    <x v="5"/>
    <s v="Regulated Electric (122)"/>
    <s v="Cheyenne Light Fuel &amp; Power Co"/>
    <x v="4"/>
    <x v="33"/>
  </r>
  <r>
    <n v="5"/>
    <n v="122"/>
    <x v="56"/>
    <s v="101000 Plant In Service"/>
    <n v="1"/>
    <n v="34528177.219999999"/>
    <n v="0"/>
    <n v="-13141.26"/>
    <n v="0"/>
    <n v="0"/>
    <n v="0"/>
    <n v="34515035.960000001"/>
    <s v="Wyoming"/>
    <d v="2022-12-01T00:00:00"/>
    <d v="2023-12-01T00:00:00"/>
    <x v="6"/>
    <s v="Regulated Electric (122)"/>
    <s v="Cheyenne Light Fuel &amp; Power Co"/>
    <x v="4"/>
    <x v="33"/>
  </r>
  <r>
    <n v="5"/>
    <n v="122"/>
    <x v="56"/>
    <s v="101000 Plant In Service"/>
    <n v="1"/>
    <n v="34515035.960000001"/>
    <n v="15022.01"/>
    <n v="-7613.87"/>
    <n v="0"/>
    <n v="0"/>
    <n v="0"/>
    <n v="34522444.100000001"/>
    <s v="Wyoming"/>
    <d v="2022-12-01T00:00:00"/>
    <d v="2023-12-01T00:00:00"/>
    <x v="7"/>
    <s v="Regulated Electric (122)"/>
    <s v="Cheyenne Light Fuel &amp; Power Co"/>
    <x v="4"/>
    <x v="33"/>
  </r>
  <r>
    <n v="5"/>
    <n v="122"/>
    <x v="56"/>
    <s v="101000 Plant In Service"/>
    <n v="1"/>
    <n v="34522444.100000001"/>
    <n v="23142.880000000001"/>
    <n v="-15089.49"/>
    <n v="0"/>
    <n v="0"/>
    <n v="0"/>
    <n v="34530497.490000002"/>
    <s v="Wyoming"/>
    <d v="2022-12-01T00:00:00"/>
    <d v="2023-12-01T00:00:00"/>
    <x v="8"/>
    <s v="Regulated Electric (122)"/>
    <s v="Cheyenne Light Fuel &amp; Power Co"/>
    <x v="4"/>
    <x v="33"/>
  </r>
  <r>
    <n v="5"/>
    <n v="122"/>
    <x v="56"/>
    <s v="101000 Plant In Service"/>
    <n v="1"/>
    <n v="34530497.490000002"/>
    <n v="-111.66"/>
    <n v="-1553.1100000000001"/>
    <n v="0"/>
    <n v="0"/>
    <n v="0"/>
    <n v="34528832.719999999"/>
    <s v="Wyoming"/>
    <d v="2022-12-01T00:00:00"/>
    <d v="2023-12-01T00:00:00"/>
    <x v="9"/>
    <s v="Regulated Electric (122)"/>
    <s v="Cheyenne Light Fuel &amp; Power Co"/>
    <x v="4"/>
    <x v="33"/>
  </r>
  <r>
    <n v="5"/>
    <n v="122"/>
    <x v="56"/>
    <s v="101000 Plant In Service"/>
    <n v="1"/>
    <n v="34528832.719999999"/>
    <n v="229458.75"/>
    <n v="-4212.8599999999997"/>
    <n v="0"/>
    <n v="0"/>
    <n v="0"/>
    <n v="34754078.609999999"/>
    <s v="Wyoming"/>
    <d v="2022-12-01T00:00:00"/>
    <d v="2023-12-01T00:00:00"/>
    <x v="10"/>
    <s v="Regulated Electric (122)"/>
    <s v="Cheyenne Light Fuel &amp; Power Co"/>
    <x v="4"/>
    <x v="33"/>
  </r>
  <r>
    <n v="5"/>
    <n v="122"/>
    <x v="57"/>
    <s v="101000 Plant In Service"/>
    <n v="1"/>
    <n v="25690719.530000001"/>
    <n v="6885.33"/>
    <n v="-15513.220000000001"/>
    <n v="0"/>
    <n v="0"/>
    <n v="0"/>
    <n v="25682091.640000001"/>
    <s v="Wyoming"/>
    <d v="2022-12-01T00:00:00"/>
    <d v="2023-12-01T00:00:00"/>
    <x v="11"/>
    <s v="Regulated Electric (122)"/>
    <s v="Cheyenne Light Fuel &amp; Power Co"/>
    <x v="4"/>
    <x v="34"/>
  </r>
  <r>
    <n v="5"/>
    <n v="122"/>
    <x v="57"/>
    <s v="101000 Plant In Service"/>
    <n v="1"/>
    <n v="25682091.640000001"/>
    <n v="321243.03000000003"/>
    <n v="-1510.89"/>
    <n v="0"/>
    <n v="0"/>
    <n v="0"/>
    <n v="26001823.780000001"/>
    <s v="Wyoming"/>
    <d v="2022-12-01T00:00:00"/>
    <d v="2023-12-01T00:00:00"/>
    <x v="12"/>
    <s v="Regulated Electric (122)"/>
    <s v="Cheyenne Light Fuel &amp; Power Co"/>
    <x v="4"/>
    <x v="34"/>
  </r>
  <r>
    <n v="5"/>
    <n v="122"/>
    <x v="57"/>
    <s v="101000 Plant In Service"/>
    <n v="1"/>
    <n v="26001823.780000001"/>
    <n v="104801.33"/>
    <n v="-16976.79"/>
    <n v="0"/>
    <n v="0"/>
    <n v="0"/>
    <n v="26089648.32"/>
    <s v="Wyoming"/>
    <d v="2022-12-01T00:00:00"/>
    <d v="2023-12-01T00:00:00"/>
    <x v="0"/>
    <s v="Regulated Electric (122)"/>
    <s v="Cheyenne Light Fuel &amp; Power Co"/>
    <x v="4"/>
    <x v="34"/>
  </r>
  <r>
    <n v="5"/>
    <n v="122"/>
    <x v="57"/>
    <s v="101000 Plant In Service"/>
    <n v="1"/>
    <n v="26089648.32"/>
    <n v="275386.75"/>
    <n v="-78653.61"/>
    <n v="0"/>
    <n v="0"/>
    <n v="0"/>
    <n v="26286381.460000001"/>
    <s v="Wyoming"/>
    <d v="2022-12-01T00:00:00"/>
    <d v="2023-12-01T00:00:00"/>
    <x v="1"/>
    <s v="Regulated Electric (122)"/>
    <s v="Cheyenne Light Fuel &amp; Power Co"/>
    <x v="4"/>
    <x v="34"/>
  </r>
  <r>
    <n v="5"/>
    <n v="122"/>
    <x v="57"/>
    <s v="101000 Plant In Service"/>
    <n v="1"/>
    <n v="26286381.460000001"/>
    <n v="0"/>
    <n v="0"/>
    <n v="0"/>
    <n v="0"/>
    <n v="0"/>
    <n v="26286381.460000001"/>
    <s v="Wyoming"/>
    <d v="2022-12-01T00:00:00"/>
    <d v="2023-12-01T00:00:00"/>
    <x v="2"/>
    <s v="Regulated Electric (122)"/>
    <s v="Cheyenne Light Fuel &amp; Power Co"/>
    <x v="4"/>
    <x v="34"/>
  </r>
  <r>
    <n v="5"/>
    <n v="122"/>
    <x v="57"/>
    <s v="101000 Plant In Service"/>
    <n v="1"/>
    <n v="26286381.460000001"/>
    <n v="0"/>
    <n v="0"/>
    <n v="0"/>
    <n v="0"/>
    <n v="0"/>
    <n v="26286381.460000001"/>
    <s v="Wyoming"/>
    <d v="2022-12-01T00:00:00"/>
    <d v="2023-12-01T00:00:00"/>
    <x v="3"/>
    <s v="Regulated Electric (122)"/>
    <s v="Cheyenne Light Fuel &amp; Power Co"/>
    <x v="4"/>
    <x v="34"/>
  </r>
  <r>
    <n v="5"/>
    <n v="122"/>
    <x v="57"/>
    <s v="101000 Plant In Service"/>
    <n v="1"/>
    <n v="26286381.460000001"/>
    <n v="15568.86"/>
    <n v="-9715.61"/>
    <n v="0"/>
    <n v="0"/>
    <n v="0"/>
    <n v="26292234.710000001"/>
    <s v="Wyoming"/>
    <d v="2022-12-01T00:00:00"/>
    <d v="2023-12-01T00:00:00"/>
    <x v="4"/>
    <s v="Regulated Electric (122)"/>
    <s v="Cheyenne Light Fuel &amp; Power Co"/>
    <x v="4"/>
    <x v="34"/>
  </r>
  <r>
    <n v="5"/>
    <n v="122"/>
    <x v="57"/>
    <s v="101000 Plant In Service"/>
    <n v="1"/>
    <n v="26292234.710000001"/>
    <n v="0"/>
    <n v="0"/>
    <n v="0"/>
    <n v="0"/>
    <n v="0"/>
    <n v="26292234.710000001"/>
    <s v="Wyoming"/>
    <d v="2022-12-01T00:00:00"/>
    <d v="2023-12-01T00:00:00"/>
    <x v="5"/>
    <s v="Regulated Electric (122)"/>
    <s v="Cheyenne Light Fuel &amp; Power Co"/>
    <x v="4"/>
    <x v="34"/>
  </r>
  <r>
    <n v="5"/>
    <n v="122"/>
    <x v="57"/>
    <s v="101000 Plant In Service"/>
    <n v="1"/>
    <n v="26292234.710000001"/>
    <n v="0"/>
    <n v="0"/>
    <n v="0"/>
    <n v="-3218.69"/>
    <n v="0"/>
    <n v="26289016.02"/>
    <s v="Wyoming"/>
    <d v="2022-12-01T00:00:00"/>
    <d v="2023-12-01T00:00:00"/>
    <x v="6"/>
    <s v="Regulated Electric (122)"/>
    <s v="Cheyenne Light Fuel &amp; Power Co"/>
    <x v="4"/>
    <x v="34"/>
  </r>
  <r>
    <n v="5"/>
    <n v="122"/>
    <x v="57"/>
    <s v="101000 Plant In Service"/>
    <n v="1"/>
    <n v="26289016.02"/>
    <n v="11766.460000000001"/>
    <n v="-1028.96"/>
    <n v="0"/>
    <n v="0"/>
    <n v="0"/>
    <n v="26299753.52"/>
    <s v="Wyoming"/>
    <d v="2022-12-01T00:00:00"/>
    <d v="2023-12-01T00:00:00"/>
    <x v="7"/>
    <s v="Regulated Electric (122)"/>
    <s v="Cheyenne Light Fuel &amp; Power Co"/>
    <x v="4"/>
    <x v="34"/>
  </r>
  <r>
    <n v="5"/>
    <n v="122"/>
    <x v="57"/>
    <s v="101000 Plant In Service"/>
    <n v="1"/>
    <n v="26299753.52"/>
    <n v="13404.800000000001"/>
    <n v="-63364.94"/>
    <n v="0"/>
    <n v="0"/>
    <n v="0"/>
    <n v="26249793.379999999"/>
    <s v="Wyoming"/>
    <d v="2022-12-01T00:00:00"/>
    <d v="2023-12-01T00:00:00"/>
    <x v="8"/>
    <s v="Regulated Electric (122)"/>
    <s v="Cheyenne Light Fuel &amp; Power Co"/>
    <x v="4"/>
    <x v="34"/>
  </r>
  <r>
    <n v="5"/>
    <n v="122"/>
    <x v="57"/>
    <s v="101000 Plant In Service"/>
    <n v="1"/>
    <n v="26249793.379999999"/>
    <n v="0"/>
    <n v="-918.89"/>
    <n v="0"/>
    <n v="0"/>
    <n v="0"/>
    <n v="26248874.489999998"/>
    <s v="Wyoming"/>
    <d v="2022-12-01T00:00:00"/>
    <d v="2023-12-01T00:00:00"/>
    <x v="9"/>
    <s v="Regulated Electric (122)"/>
    <s v="Cheyenne Light Fuel &amp; Power Co"/>
    <x v="4"/>
    <x v="34"/>
  </r>
  <r>
    <n v="5"/>
    <n v="122"/>
    <x v="57"/>
    <s v="101000 Plant In Service"/>
    <n v="1"/>
    <n v="26248874.489999998"/>
    <n v="54596.51"/>
    <n v="-13774.68"/>
    <n v="0"/>
    <n v="0"/>
    <n v="0"/>
    <n v="26289696.32"/>
    <s v="Wyoming"/>
    <d v="2022-12-01T00:00:00"/>
    <d v="2023-12-01T00:00:00"/>
    <x v="10"/>
    <s v="Regulated Electric (122)"/>
    <s v="Cheyenne Light Fuel &amp; Power Co"/>
    <x v="4"/>
    <x v="34"/>
  </r>
  <r>
    <n v="5"/>
    <n v="122"/>
    <x v="58"/>
    <s v="101000 Plant In Service"/>
    <n v="1"/>
    <n v="13773742.630000001"/>
    <n v="243875.61000000002"/>
    <n v="-21262.47"/>
    <n v="0"/>
    <n v="0"/>
    <n v="0"/>
    <n v="13996355.77"/>
    <s v="Wyoming"/>
    <d v="2022-12-01T00:00:00"/>
    <d v="2023-12-01T00:00:00"/>
    <x v="11"/>
    <s v="Regulated Electric (122)"/>
    <s v="Cheyenne Light Fuel &amp; Power Co"/>
    <x v="4"/>
    <x v="35"/>
  </r>
  <r>
    <n v="5"/>
    <n v="122"/>
    <x v="58"/>
    <s v="101000 Plant In Service"/>
    <n v="1"/>
    <n v="13996355.77"/>
    <n v="138767.25"/>
    <n v="0"/>
    <n v="0"/>
    <n v="0"/>
    <n v="0"/>
    <n v="14135123.02"/>
    <s v="Wyoming"/>
    <d v="2022-12-01T00:00:00"/>
    <d v="2023-12-01T00:00:00"/>
    <x v="12"/>
    <s v="Regulated Electric (122)"/>
    <s v="Cheyenne Light Fuel &amp; Power Co"/>
    <x v="4"/>
    <x v="35"/>
  </r>
  <r>
    <n v="5"/>
    <n v="122"/>
    <x v="58"/>
    <s v="101000 Plant In Service"/>
    <n v="1"/>
    <n v="14135123.02"/>
    <n v="1054784.81"/>
    <n v="-29235.9"/>
    <n v="0"/>
    <n v="0"/>
    <n v="0"/>
    <n v="15160671.93"/>
    <s v="Wyoming"/>
    <d v="2022-12-01T00:00:00"/>
    <d v="2023-12-01T00:00:00"/>
    <x v="0"/>
    <s v="Regulated Electric (122)"/>
    <s v="Cheyenne Light Fuel &amp; Power Co"/>
    <x v="4"/>
    <x v="35"/>
  </r>
  <r>
    <n v="5"/>
    <n v="122"/>
    <x v="58"/>
    <s v="101000 Plant In Service"/>
    <n v="1"/>
    <n v="15160671.93"/>
    <n v="125386.67"/>
    <n v="-6644.52"/>
    <n v="0"/>
    <n v="0"/>
    <n v="0"/>
    <n v="15279414.08"/>
    <s v="Wyoming"/>
    <d v="2022-12-01T00:00:00"/>
    <d v="2023-12-01T00:00:00"/>
    <x v="1"/>
    <s v="Regulated Electric (122)"/>
    <s v="Cheyenne Light Fuel &amp; Power Co"/>
    <x v="4"/>
    <x v="35"/>
  </r>
  <r>
    <n v="5"/>
    <n v="122"/>
    <x v="58"/>
    <s v="101000 Plant In Service"/>
    <n v="1"/>
    <n v="15279414.08"/>
    <n v="87520.42"/>
    <n v="-2657.81"/>
    <n v="0"/>
    <n v="0"/>
    <n v="0"/>
    <n v="15364276.689999999"/>
    <s v="Wyoming"/>
    <d v="2022-12-01T00:00:00"/>
    <d v="2023-12-01T00:00:00"/>
    <x v="2"/>
    <s v="Regulated Electric (122)"/>
    <s v="Cheyenne Light Fuel &amp; Power Co"/>
    <x v="4"/>
    <x v="35"/>
  </r>
  <r>
    <n v="5"/>
    <n v="122"/>
    <x v="58"/>
    <s v="101000 Plant In Service"/>
    <n v="1"/>
    <n v="15364276.689999999"/>
    <n v="30184.81"/>
    <n v="0"/>
    <n v="0"/>
    <n v="0"/>
    <n v="0"/>
    <n v="15394461.5"/>
    <s v="Wyoming"/>
    <d v="2022-12-01T00:00:00"/>
    <d v="2023-12-01T00:00:00"/>
    <x v="3"/>
    <s v="Regulated Electric (122)"/>
    <s v="Cheyenne Light Fuel &amp; Power Co"/>
    <x v="4"/>
    <x v="35"/>
  </r>
  <r>
    <n v="5"/>
    <n v="122"/>
    <x v="58"/>
    <s v="101000 Plant In Service"/>
    <n v="1"/>
    <n v="15394461.5"/>
    <n v="133115.89000000001"/>
    <n v="-5755.26"/>
    <n v="0"/>
    <n v="0"/>
    <n v="0"/>
    <n v="15521822.130000001"/>
    <s v="Wyoming"/>
    <d v="2022-12-01T00:00:00"/>
    <d v="2023-12-01T00:00:00"/>
    <x v="4"/>
    <s v="Regulated Electric (122)"/>
    <s v="Cheyenne Light Fuel &amp; Power Co"/>
    <x v="4"/>
    <x v="35"/>
  </r>
  <r>
    <n v="5"/>
    <n v="122"/>
    <x v="58"/>
    <s v="101000 Plant In Service"/>
    <n v="1"/>
    <n v="15521822.130000001"/>
    <n v="51155.94"/>
    <n v="0"/>
    <n v="0"/>
    <n v="0"/>
    <n v="0"/>
    <n v="15572978.07"/>
    <s v="Wyoming"/>
    <d v="2022-12-01T00:00:00"/>
    <d v="2023-12-01T00:00:00"/>
    <x v="5"/>
    <s v="Regulated Electric (122)"/>
    <s v="Cheyenne Light Fuel &amp; Power Co"/>
    <x v="4"/>
    <x v="35"/>
  </r>
  <r>
    <n v="5"/>
    <n v="122"/>
    <x v="58"/>
    <s v="101000 Plant In Service"/>
    <n v="1"/>
    <n v="15572978.07"/>
    <n v="0"/>
    <n v="0"/>
    <n v="0"/>
    <n v="-4290.72"/>
    <n v="0"/>
    <n v="15568687.35"/>
    <s v="Wyoming"/>
    <d v="2022-12-01T00:00:00"/>
    <d v="2023-12-01T00:00:00"/>
    <x v="6"/>
    <s v="Regulated Electric (122)"/>
    <s v="Cheyenne Light Fuel &amp; Power Co"/>
    <x v="4"/>
    <x v="35"/>
  </r>
  <r>
    <n v="5"/>
    <n v="122"/>
    <x v="58"/>
    <s v="101000 Plant In Service"/>
    <n v="1"/>
    <n v="15568687.35"/>
    <n v="59520.840000000004"/>
    <n v="-210.4"/>
    <n v="0"/>
    <n v="0"/>
    <n v="0"/>
    <n v="15627997.789999999"/>
    <s v="Wyoming"/>
    <d v="2022-12-01T00:00:00"/>
    <d v="2023-12-01T00:00:00"/>
    <x v="7"/>
    <s v="Regulated Electric (122)"/>
    <s v="Cheyenne Light Fuel &amp; Power Co"/>
    <x v="4"/>
    <x v="35"/>
  </r>
  <r>
    <n v="5"/>
    <n v="122"/>
    <x v="58"/>
    <s v="101000 Plant In Service"/>
    <n v="1"/>
    <n v="15627997.789999999"/>
    <n v="372182.56"/>
    <n v="-5054.09"/>
    <n v="0"/>
    <n v="0"/>
    <n v="0"/>
    <n v="15995126.26"/>
    <s v="Wyoming"/>
    <d v="2022-12-01T00:00:00"/>
    <d v="2023-12-01T00:00:00"/>
    <x v="8"/>
    <s v="Regulated Electric (122)"/>
    <s v="Cheyenne Light Fuel &amp; Power Co"/>
    <x v="4"/>
    <x v="35"/>
  </r>
  <r>
    <n v="5"/>
    <n v="122"/>
    <x v="58"/>
    <s v="101000 Plant In Service"/>
    <n v="1"/>
    <n v="15995126.26"/>
    <n v="166436.14000000001"/>
    <n v="0"/>
    <n v="0"/>
    <n v="0"/>
    <n v="0"/>
    <n v="16161562.4"/>
    <s v="Wyoming"/>
    <d v="2022-12-01T00:00:00"/>
    <d v="2023-12-01T00:00:00"/>
    <x v="9"/>
    <s v="Regulated Electric (122)"/>
    <s v="Cheyenne Light Fuel &amp; Power Co"/>
    <x v="4"/>
    <x v="35"/>
  </r>
  <r>
    <n v="5"/>
    <n v="122"/>
    <x v="58"/>
    <s v="101000 Plant In Service"/>
    <n v="1"/>
    <n v="16161562.4"/>
    <n v="341344.84"/>
    <n v="0"/>
    <n v="0"/>
    <n v="0"/>
    <n v="0"/>
    <n v="16502907.24"/>
    <s v="Wyoming"/>
    <d v="2022-12-01T00:00:00"/>
    <d v="2023-12-01T00:00:00"/>
    <x v="10"/>
    <s v="Regulated Electric (122)"/>
    <s v="Cheyenne Light Fuel &amp; Power Co"/>
    <x v="4"/>
    <x v="35"/>
  </r>
  <r>
    <n v="5"/>
    <n v="122"/>
    <x v="59"/>
    <s v="101000 Plant In Service"/>
    <n v="1"/>
    <n v="54138883.310000002"/>
    <n v="1340373.22"/>
    <n v="-106674.54000000001"/>
    <n v="0"/>
    <n v="0"/>
    <n v="0"/>
    <n v="55372581.990000002"/>
    <s v="Wyoming"/>
    <d v="2022-12-01T00:00:00"/>
    <d v="2023-12-01T00:00:00"/>
    <x v="11"/>
    <s v="Regulated Electric (122)"/>
    <s v="Cheyenne Light Fuel &amp; Power Co"/>
    <x v="4"/>
    <x v="36"/>
  </r>
  <r>
    <n v="5"/>
    <n v="122"/>
    <x v="59"/>
    <s v="101000 Plant In Service"/>
    <n v="1"/>
    <n v="55372581.990000002"/>
    <n v="170699.04"/>
    <n v="-468.08"/>
    <n v="0"/>
    <n v="0"/>
    <n v="0"/>
    <n v="55542812.950000003"/>
    <s v="Wyoming"/>
    <d v="2022-12-01T00:00:00"/>
    <d v="2023-12-01T00:00:00"/>
    <x v="12"/>
    <s v="Regulated Electric (122)"/>
    <s v="Cheyenne Light Fuel &amp; Power Co"/>
    <x v="4"/>
    <x v="36"/>
  </r>
  <r>
    <n v="5"/>
    <n v="122"/>
    <x v="59"/>
    <s v="101000 Plant In Service"/>
    <n v="1"/>
    <n v="55542812.950000003"/>
    <n v="1043471.68"/>
    <n v="-258614.88"/>
    <n v="0"/>
    <n v="0"/>
    <n v="0"/>
    <n v="56327669.75"/>
    <s v="Wyoming"/>
    <d v="2022-12-01T00:00:00"/>
    <d v="2023-12-01T00:00:00"/>
    <x v="0"/>
    <s v="Regulated Electric (122)"/>
    <s v="Cheyenne Light Fuel &amp; Power Co"/>
    <x v="4"/>
    <x v="36"/>
  </r>
  <r>
    <n v="5"/>
    <n v="122"/>
    <x v="59"/>
    <s v="101000 Plant In Service"/>
    <n v="1"/>
    <n v="56327669.75"/>
    <n v="192356.09"/>
    <n v="-8493.66"/>
    <n v="0"/>
    <n v="0"/>
    <n v="0"/>
    <n v="56511532.18"/>
    <s v="Wyoming"/>
    <d v="2022-12-01T00:00:00"/>
    <d v="2023-12-01T00:00:00"/>
    <x v="1"/>
    <s v="Regulated Electric (122)"/>
    <s v="Cheyenne Light Fuel &amp; Power Co"/>
    <x v="4"/>
    <x v="36"/>
  </r>
  <r>
    <n v="5"/>
    <n v="122"/>
    <x v="59"/>
    <s v="101000 Plant In Service"/>
    <n v="1"/>
    <n v="56511532.18"/>
    <n v="40217.58"/>
    <n v="-11508.1"/>
    <n v="0"/>
    <n v="0"/>
    <n v="0"/>
    <n v="56540241.659999996"/>
    <s v="Wyoming"/>
    <d v="2022-12-01T00:00:00"/>
    <d v="2023-12-01T00:00:00"/>
    <x v="2"/>
    <s v="Regulated Electric (122)"/>
    <s v="Cheyenne Light Fuel &amp; Power Co"/>
    <x v="4"/>
    <x v="36"/>
  </r>
  <r>
    <n v="5"/>
    <n v="122"/>
    <x v="59"/>
    <s v="101000 Plant In Service"/>
    <n v="1"/>
    <n v="56540241.659999996"/>
    <n v="36822.74"/>
    <n v="0"/>
    <n v="0"/>
    <n v="0"/>
    <n v="0"/>
    <n v="56577064.399999999"/>
    <s v="Wyoming"/>
    <d v="2022-12-01T00:00:00"/>
    <d v="2023-12-01T00:00:00"/>
    <x v="3"/>
    <s v="Regulated Electric (122)"/>
    <s v="Cheyenne Light Fuel &amp; Power Co"/>
    <x v="4"/>
    <x v="36"/>
  </r>
  <r>
    <n v="5"/>
    <n v="122"/>
    <x v="59"/>
    <s v="101000 Plant In Service"/>
    <n v="1"/>
    <n v="56577064.399999999"/>
    <n v="111788.17"/>
    <n v="-27835.88"/>
    <n v="0"/>
    <n v="0"/>
    <n v="0"/>
    <n v="56661016.689999998"/>
    <s v="Wyoming"/>
    <d v="2022-12-01T00:00:00"/>
    <d v="2023-12-01T00:00:00"/>
    <x v="4"/>
    <s v="Regulated Electric (122)"/>
    <s v="Cheyenne Light Fuel &amp; Power Co"/>
    <x v="4"/>
    <x v="36"/>
  </r>
  <r>
    <n v="5"/>
    <n v="122"/>
    <x v="59"/>
    <s v="101000 Plant In Service"/>
    <n v="1"/>
    <n v="56661016.689999998"/>
    <n v="81629.59"/>
    <n v="0"/>
    <n v="0"/>
    <n v="0"/>
    <n v="0"/>
    <n v="56742646.280000001"/>
    <s v="Wyoming"/>
    <d v="2022-12-01T00:00:00"/>
    <d v="2023-12-01T00:00:00"/>
    <x v="5"/>
    <s v="Regulated Electric (122)"/>
    <s v="Cheyenne Light Fuel &amp; Power Co"/>
    <x v="4"/>
    <x v="36"/>
  </r>
  <r>
    <n v="5"/>
    <n v="122"/>
    <x v="59"/>
    <s v="101000 Plant In Service"/>
    <n v="1"/>
    <n v="56742646.280000001"/>
    <n v="0"/>
    <n v="-2782.61"/>
    <n v="4290.72"/>
    <n v="0"/>
    <n v="0"/>
    <n v="56744154.390000001"/>
    <s v="Wyoming"/>
    <d v="2022-12-01T00:00:00"/>
    <d v="2023-12-01T00:00:00"/>
    <x v="6"/>
    <s v="Regulated Electric (122)"/>
    <s v="Cheyenne Light Fuel &amp; Power Co"/>
    <x v="4"/>
    <x v="36"/>
  </r>
  <r>
    <n v="5"/>
    <n v="122"/>
    <x v="59"/>
    <s v="101000 Plant In Service"/>
    <n v="1"/>
    <n v="56744154.390000001"/>
    <n v="67617.73"/>
    <n v="-28646.81"/>
    <n v="0"/>
    <n v="0"/>
    <n v="0"/>
    <n v="56783125.310000002"/>
    <s v="Wyoming"/>
    <d v="2022-12-01T00:00:00"/>
    <d v="2023-12-01T00:00:00"/>
    <x v="7"/>
    <s v="Regulated Electric (122)"/>
    <s v="Cheyenne Light Fuel &amp; Power Co"/>
    <x v="4"/>
    <x v="36"/>
  </r>
  <r>
    <n v="5"/>
    <n v="122"/>
    <x v="59"/>
    <s v="101000 Plant In Service"/>
    <n v="1"/>
    <n v="56783125.310000002"/>
    <n v="1106870.56"/>
    <n v="-129970.72"/>
    <n v="0"/>
    <n v="0"/>
    <n v="0"/>
    <n v="57760025.149999999"/>
    <s v="Wyoming"/>
    <d v="2022-12-01T00:00:00"/>
    <d v="2023-12-01T00:00:00"/>
    <x v="8"/>
    <s v="Regulated Electric (122)"/>
    <s v="Cheyenne Light Fuel &amp; Power Co"/>
    <x v="4"/>
    <x v="36"/>
  </r>
  <r>
    <n v="5"/>
    <n v="122"/>
    <x v="59"/>
    <s v="101000 Plant In Service"/>
    <n v="1"/>
    <n v="57760025.149999999"/>
    <n v="70460.77"/>
    <n v="-3163.64"/>
    <n v="3556.4900000000002"/>
    <n v="0"/>
    <n v="0"/>
    <n v="57830878.770000003"/>
    <s v="Wyoming"/>
    <d v="2022-12-01T00:00:00"/>
    <d v="2023-12-01T00:00:00"/>
    <x v="9"/>
    <s v="Regulated Electric (122)"/>
    <s v="Cheyenne Light Fuel &amp; Power Co"/>
    <x v="4"/>
    <x v="36"/>
  </r>
  <r>
    <n v="5"/>
    <n v="122"/>
    <x v="59"/>
    <s v="101000 Plant In Service"/>
    <n v="1"/>
    <n v="57830878.770000003"/>
    <n v="762345.75"/>
    <n v="-4202.18"/>
    <n v="0"/>
    <n v="0"/>
    <n v="0"/>
    <n v="58589022.340000004"/>
    <s v="Wyoming"/>
    <d v="2022-12-01T00:00:00"/>
    <d v="2023-12-01T00:00:00"/>
    <x v="10"/>
    <s v="Regulated Electric (122)"/>
    <s v="Cheyenne Light Fuel &amp; Power Co"/>
    <x v="4"/>
    <x v="36"/>
  </r>
  <r>
    <n v="5"/>
    <n v="122"/>
    <x v="60"/>
    <s v="101000 Plant In Service"/>
    <n v="1"/>
    <n v="5095504.07"/>
    <n v="27522.600000000002"/>
    <n v="-12108.33"/>
    <n v="0"/>
    <n v="0"/>
    <n v="0"/>
    <n v="5110918.34"/>
    <s v="Wyoming"/>
    <d v="2022-12-01T00:00:00"/>
    <d v="2023-12-01T00:00:00"/>
    <x v="11"/>
    <s v="Regulated Electric (122)"/>
    <s v="Cheyenne Light Fuel &amp; Power Co"/>
    <x v="4"/>
    <x v="37"/>
  </r>
  <r>
    <n v="5"/>
    <n v="122"/>
    <x v="60"/>
    <s v="101000 Plant In Service"/>
    <n v="1"/>
    <n v="5110918.34"/>
    <n v="84676.540000000008"/>
    <n v="-819.07"/>
    <n v="0"/>
    <n v="0"/>
    <n v="0"/>
    <n v="5194775.8099999996"/>
    <s v="Wyoming"/>
    <d v="2022-12-01T00:00:00"/>
    <d v="2023-12-01T00:00:00"/>
    <x v="12"/>
    <s v="Regulated Electric (122)"/>
    <s v="Cheyenne Light Fuel &amp; Power Co"/>
    <x v="4"/>
    <x v="37"/>
  </r>
  <r>
    <n v="5"/>
    <n v="122"/>
    <x v="60"/>
    <s v="101000 Plant In Service"/>
    <n v="1"/>
    <n v="5194775.8099999996"/>
    <n v="161990.34"/>
    <n v="-20715.689999999999"/>
    <n v="0"/>
    <n v="0"/>
    <n v="0"/>
    <n v="5336050.46"/>
    <s v="Wyoming"/>
    <d v="2022-12-01T00:00:00"/>
    <d v="2023-12-01T00:00:00"/>
    <x v="0"/>
    <s v="Regulated Electric (122)"/>
    <s v="Cheyenne Light Fuel &amp; Power Co"/>
    <x v="4"/>
    <x v="37"/>
  </r>
  <r>
    <n v="5"/>
    <n v="122"/>
    <x v="60"/>
    <s v="101000 Plant In Service"/>
    <n v="1"/>
    <n v="5336050.46"/>
    <n v="149011.39000000001"/>
    <n v="-28198.510000000002"/>
    <n v="0"/>
    <n v="0"/>
    <n v="0"/>
    <n v="5456863.3399999999"/>
    <s v="Wyoming"/>
    <d v="2022-12-01T00:00:00"/>
    <d v="2023-12-01T00:00:00"/>
    <x v="1"/>
    <s v="Regulated Electric (122)"/>
    <s v="Cheyenne Light Fuel &amp; Power Co"/>
    <x v="4"/>
    <x v="37"/>
  </r>
  <r>
    <n v="5"/>
    <n v="122"/>
    <x v="60"/>
    <s v="101000 Plant In Service"/>
    <n v="1"/>
    <n v="5456863.3399999999"/>
    <n v="9714.2900000000009"/>
    <n v="-6694.47"/>
    <n v="0"/>
    <n v="0"/>
    <n v="0"/>
    <n v="5459883.1600000001"/>
    <s v="Wyoming"/>
    <d v="2022-12-01T00:00:00"/>
    <d v="2023-12-01T00:00:00"/>
    <x v="2"/>
    <s v="Regulated Electric (122)"/>
    <s v="Cheyenne Light Fuel &amp; Power Co"/>
    <x v="4"/>
    <x v="37"/>
  </r>
  <r>
    <n v="5"/>
    <n v="122"/>
    <x v="60"/>
    <s v="101000 Plant In Service"/>
    <n v="1"/>
    <n v="5459883.1600000001"/>
    <n v="23117.32"/>
    <n v="0"/>
    <n v="0"/>
    <n v="0"/>
    <n v="0"/>
    <n v="5483000.4800000004"/>
    <s v="Wyoming"/>
    <d v="2022-12-01T00:00:00"/>
    <d v="2023-12-01T00:00:00"/>
    <x v="3"/>
    <s v="Regulated Electric (122)"/>
    <s v="Cheyenne Light Fuel &amp; Power Co"/>
    <x v="4"/>
    <x v="37"/>
  </r>
  <r>
    <n v="5"/>
    <n v="122"/>
    <x v="60"/>
    <s v="101000 Plant In Service"/>
    <n v="1"/>
    <n v="5483000.4800000004"/>
    <n v="69085.17"/>
    <n v="-3907.34"/>
    <n v="0"/>
    <n v="0"/>
    <n v="0"/>
    <n v="5548178.3100000005"/>
    <s v="Wyoming"/>
    <d v="2022-12-01T00:00:00"/>
    <d v="2023-12-01T00:00:00"/>
    <x v="4"/>
    <s v="Regulated Electric (122)"/>
    <s v="Cheyenne Light Fuel &amp; Power Co"/>
    <x v="4"/>
    <x v="37"/>
  </r>
  <r>
    <n v="5"/>
    <n v="122"/>
    <x v="60"/>
    <s v="101000 Plant In Service"/>
    <n v="1"/>
    <n v="5548178.3100000005"/>
    <n v="10877.65"/>
    <n v="0"/>
    <n v="0"/>
    <n v="0"/>
    <n v="0"/>
    <n v="5559055.96"/>
    <s v="Wyoming"/>
    <d v="2022-12-01T00:00:00"/>
    <d v="2023-12-01T00:00:00"/>
    <x v="5"/>
    <s v="Regulated Electric (122)"/>
    <s v="Cheyenne Light Fuel &amp; Power Co"/>
    <x v="4"/>
    <x v="37"/>
  </r>
  <r>
    <n v="5"/>
    <n v="122"/>
    <x v="60"/>
    <s v="101000 Plant In Service"/>
    <n v="1"/>
    <n v="5559055.96"/>
    <n v="0"/>
    <n v="-29503.77"/>
    <n v="10432.530000000001"/>
    <n v="0"/>
    <n v="0"/>
    <n v="5539984.7199999997"/>
    <s v="Wyoming"/>
    <d v="2022-12-01T00:00:00"/>
    <d v="2023-12-01T00:00:00"/>
    <x v="6"/>
    <s v="Regulated Electric (122)"/>
    <s v="Cheyenne Light Fuel &amp; Power Co"/>
    <x v="4"/>
    <x v="37"/>
  </r>
  <r>
    <n v="5"/>
    <n v="122"/>
    <x v="60"/>
    <s v="101000 Plant In Service"/>
    <n v="1"/>
    <n v="5539984.7199999997"/>
    <n v="9503.39"/>
    <n v="-2267.92"/>
    <n v="0"/>
    <n v="0"/>
    <n v="0"/>
    <n v="5547220.1900000004"/>
    <s v="Wyoming"/>
    <d v="2022-12-01T00:00:00"/>
    <d v="2023-12-01T00:00:00"/>
    <x v="7"/>
    <s v="Regulated Electric (122)"/>
    <s v="Cheyenne Light Fuel &amp; Power Co"/>
    <x v="4"/>
    <x v="37"/>
  </r>
  <r>
    <n v="5"/>
    <n v="122"/>
    <x v="60"/>
    <s v="101000 Plant In Service"/>
    <n v="1"/>
    <n v="5547220.1900000004"/>
    <n v="3020.07"/>
    <n v="-16332.32"/>
    <n v="0"/>
    <n v="0"/>
    <n v="0"/>
    <n v="5533907.9400000004"/>
    <s v="Wyoming"/>
    <d v="2022-12-01T00:00:00"/>
    <d v="2023-12-01T00:00:00"/>
    <x v="8"/>
    <s v="Regulated Electric (122)"/>
    <s v="Cheyenne Light Fuel &amp; Power Co"/>
    <x v="4"/>
    <x v="37"/>
  </r>
  <r>
    <n v="5"/>
    <n v="122"/>
    <x v="60"/>
    <s v="101000 Plant In Service"/>
    <n v="1"/>
    <n v="5533907.9400000004"/>
    <n v="4763.75"/>
    <n v="-2900.56"/>
    <n v="0"/>
    <n v="0"/>
    <n v="0"/>
    <n v="5535771.1299999999"/>
    <s v="Wyoming"/>
    <d v="2022-12-01T00:00:00"/>
    <d v="2023-12-01T00:00:00"/>
    <x v="9"/>
    <s v="Regulated Electric (122)"/>
    <s v="Cheyenne Light Fuel &amp; Power Co"/>
    <x v="4"/>
    <x v="37"/>
  </r>
  <r>
    <n v="5"/>
    <n v="122"/>
    <x v="60"/>
    <s v="101000 Plant In Service"/>
    <n v="1"/>
    <n v="5535771.1299999999"/>
    <n v="90087.22"/>
    <n v="-2151.59"/>
    <n v="0"/>
    <n v="0"/>
    <n v="0"/>
    <n v="5623706.7599999998"/>
    <s v="Wyoming"/>
    <d v="2022-12-01T00:00:00"/>
    <d v="2023-12-01T00:00:00"/>
    <x v="10"/>
    <s v="Regulated Electric (122)"/>
    <s v="Cheyenne Light Fuel &amp; Power Co"/>
    <x v="4"/>
    <x v="37"/>
  </r>
  <r>
    <n v="5"/>
    <n v="122"/>
    <x v="61"/>
    <s v="101000 Plant In Service"/>
    <n v="1"/>
    <n v="9100047.3399999999"/>
    <n v="74096.27"/>
    <n v="-14754.33"/>
    <n v="0"/>
    <n v="0"/>
    <n v="0"/>
    <n v="9159389.2799999993"/>
    <s v="Wyoming"/>
    <d v="2022-12-01T00:00:00"/>
    <d v="2023-12-01T00:00:00"/>
    <x v="11"/>
    <s v="Regulated Electric (122)"/>
    <s v="Cheyenne Light Fuel &amp; Power Co"/>
    <x v="4"/>
    <x v="37"/>
  </r>
  <r>
    <n v="5"/>
    <n v="122"/>
    <x v="61"/>
    <s v="101000 Plant In Service"/>
    <n v="1"/>
    <n v="9159389.2799999993"/>
    <n v="34970.07"/>
    <n v="-2107.7600000000002"/>
    <n v="0"/>
    <n v="0"/>
    <n v="0"/>
    <n v="9192251.5899999999"/>
    <s v="Wyoming"/>
    <d v="2022-12-01T00:00:00"/>
    <d v="2023-12-01T00:00:00"/>
    <x v="12"/>
    <s v="Regulated Electric (122)"/>
    <s v="Cheyenne Light Fuel &amp; Power Co"/>
    <x v="4"/>
    <x v="37"/>
  </r>
  <r>
    <n v="5"/>
    <n v="122"/>
    <x v="61"/>
    <s v="101000 Plant In Service"/>
    <n v="1"/>
    <n v="9192251.5899999999"/>
    <n v="64294.97"/>
    <n v="-26053.74"/>
    <n v="0"/>
    <n v="0"/>
    <n v="0"/>
    <n v="9230492.8200000003"/>
    <s v="Wyoming"/>
    <d v="2022-12-01T00:00:00"/>
    <d v="2023-12-01T00:00:00"/>
    <x v="0"/>
    <s v="Regulated Electric (122)"/>
    <s v="Cheyenne Light Fuel &amp; Power Co"/>
    <x v="4"/>
    <x v="37"/>
  </r>
  <r>
    <n v="5"/>
    <n v="122"/>
    <x v="61"/>
    <s v="101000 Plant In Service"/>
    <n v="1"/>
    <n v="9230492.8200000003"/>
    <n v="100058.09"/>
    <n v="-38692.49"/>
    <n v="0"/>
    <n v="0"/>
    <n v="0"/>
    <n v="9291858.4199999999"/>
    <s v="Wyoming"/>
    <d v="2022-12-01T00:00:00"/>
    <d v="2023-12-01T00:00:00"/>
    <x v="1"/>
    <s v="Regulated Electric (122)"/>
    <s v="Cheyenne Light Fuel &amp; Power Co"/>
    <x v="4"/>
    <x v="37"/>
  </r>
  <r>
    <n v="5"/>
    <n v="122"/>
    <x v="61"/>
    <s v="101000 Plant In Service"/>
    <n v="1"/>
    <n v="9291858.4199999999"/>
    <n v="-15231.27"/>
    <n v="-4834.75"/>
    <n v="0"/>
    <n v="0"/>
    <n v="0"/>
    <n v="9271792.4000000004"/>
    <s v="Wyoming"/>
    <d v="2022-12-01T00:00:00"/>
    <d v="2023-12-01T00:00:00"/>
    <x v="2"/>
    <s v="Regulated Electric (122)"/>
    <s v="Cheyenne Light Fuel &amp; Power Co"/>
    <x v="4"/>
    <x v="37"/>
  </r>
  <r>
    <n v="5"/>
    <n v="122"/>
    <x v="61"/>
    <s v="101000 Plant In Service"/>
    <n v="1"/>
    <n v="9271792.4000000004"/>
    <n v="11057.24"/>
    <n v="0"/>
    <n v="0"/>
    <n v="0"/>
    <n v="0"/>
    <n v="9282849.6400000006"/>
    <s v="Wyoming"/>
    <d v="2022-12-01T00:00:00"/>
    <d v="2023-12-01T00:00:00"/>
    <x v="3"/>
    <s v="Regulated Electric (122)"/>
    <s v="Cheyenne Light Fuel &amp; Power Co"/>
    <x v="4"/>
    <x v="37"/>
  </r>
  <r>
    <n v="5"/>
    <n v="122"/>
    <x v="61"/>
    <s v="101000 Plant In Service"/>
    <n v="1"/>
    <n v="9282849.6400000006"/>
    <n v="80082.930000000008"/>
    <n v="-5450.71"/>
    <n v="0"/>
    <n v="0"/>
    <n v="0"/>
    <n v="9357481.8599999994"/>
    <s v="Wyoming"/>
    <d v="2022-12-01T00:00:00"/>
    <d v="2023-12-01T00:00:00"/>
    <x v="4"/>
    <s v="Regulated Electric (122)"/>
    <s v="Cheyenne Light Fuel &amp; Power Co"/>
    <x v="4"/>
    <x v="37"/>
  </r>
  <r>
    <n v="5"/>
    <n v="122"/>
    <x v="61"/>
    <s v="101000 Plant In Service"/>
    <n v="1"/>
    <n v="9357481.8599999994"/>
    <n v="0"/>
    <n v="0"/>
    <n v="0"/>
    <n v="0"/>
    <n v="0"/>
    <n v="9357481.8599999994"/>
    <s v="Wyoming"/>
    <d v="2022-12-01T00:00:00"/>
    <d v="2023-12-01T00:00:00"/>
    <x v="5"/>
    <s v="Regulated Electric (122)"/>
    <s v="Cheyenne Light Fuel &amp; Power Co"/>
    <x v="4"/>
    <x v="37"/>
  </r>
  <r>
    <n v="5"/>
    <n v="122"/>
    <x v="61"/>
    <s v="101000 Plant In Service"/>
    <n v="1"/>
    <n v="9357481.8599999994"/>
    <n v="26273.8"/>
    <n v="-40983.71"/>
    <n v="11059.54"/>
    <n v="0"/>
    <n v="0"/>
    <n v="9353831.4900000002"/>
    <s v="Wyoming"/>
    <d v="2022-12-01T00:00:00"/>
    <d v="2023-12-01T00:00:00"/>
    <x v="6"/>
    <s v="Regulated Electric (122)"/>
    <s v="Cheyenne Light Fuel &amp; Power Co"/>
    <x v="4"/>
    <x v="37"/>
  </r>
  <r>
    <n v="5"/>
    <n v="122"/>
    <x v="61"/>
    <s v="101000 Plant In Service"/>
    <n v="1"/>
    <n v="9353831.4900000002"/>
    <n v="-1306.43"/>
    <n v="-42509.24"/>
    <n v="0"/>
    <n v="0"/>
    <n v="0"/>
    <n v="9310015.8200000003"/>
    <s v="Wyoming"/>
    <d v="2022-12-01T00:00:00"/>
    <d v="2023-12-01T00:00:00"/>
    <x v="7"/>
    <s v="Regulated Electric (122)"/>
    <s v="Cheyenne Light Fuel &amp; Power Co"/>
    <x v="4"/>
    <x v="37"/>
  </r>
  <r>
    <n v="5"/>
    <n v="122"/>
    <x v="61"/>
    <s v="101000 Plant In Service"/>
    <n v="1"/>
    <n v="9310015.8200000003"/>
    <n v="128.74"/>
    <n v="-67030.8"/>
    <n v="0"/>
    <n v="0"/>
    <n v="0"/>
    <n v="9243113.7599999998"/>
    <s v="Wyoming"/>
    <d v="2022-12-01T00:00:00"/>
    <d v="2023-12-01T00:00:00"/>
    <x v="8"/>
    <s v="Regulated Electric (122)"/>
    <s v="Cheyenne Light Fuel &amp; Power Co"/>
    <x v="4"/>
    <x v="37"/>
  </r>
  <r>
    <n v="5"/>
    <n v="122"/>
    <x v="61"/>
    <s v="101000 Plant In Service"/>
    <n v="1"/>
    <n v="9243113.7599999998"/>
    <n v="11084.69"/>
    <n v="-11649.85"/>
    <n v="0"/>
    <n v="0"/>
    <n v="0"/>
    <n v="9242548.5999999996"/>
    <s v="Wyoming"/>
    <d v="2022-12-01T00:00:00"/>
    <d v="2023-12-01T00:00:00"/>
    <x v="9"/>
    <s v="Regulated Electric (122)"/>
    <s v="Cheyenne Light Fuel &amp; Power Co"/>
    <x v="4"/>
    <x v="37"/>
  </r>
  <r>
    <n v="5"/>
    <n v="122"/>
    <x v="61"/>
    <s v="101000 Plant In Service"/>
    <n v="1"/>
    <n v="9242548.5999999996"/>
    <n v="44829.37"/>
    <n v="-18091.920000000002"/>
    <n v="0"/>
    <n v="0"/>
    <n v="0"/>
    <n v="9269286.0500000007"/>
    <s v="Wyoming"/>
    <d v="2022-12-01T00:00:00"/>
    <d v="2023-12-01T00:00:00"/>
    <x v="10"/>
    <s v="Regulated Electric (122)"/>
    <s v="Cheyenne Light Fuel &amp; Power Co"/>
    <x v="4"/>
    <x v="37"/>
  </r>
  <r>
    <n v="5"/>
    <n v="122"/>
    <x v="62"/>
    <s v="101000 Plant In Service"/>
    <n v="1"/>
    <n v="21874759.010000002"/>
    <n v="254836.45"/>
    <n v="-73375.88"/>
    <n v="0"/>
    <n v="0"/>
    <n v="0"/>
    <n v="22056219.579999998"/>
    <s v="Wyoming"/>
    <d v="2022-12-01T00:00:00"/>
    <d v="2023-12-01T00:00:00"/>
    <x v="11"/>
    <s v="Regulated Electric (122)"/>
    <s v="Cheyenne Light Fuel &amp; Power Co"/>
    <x v="4"/>
    <x v="37"/>
  </r>
  <r>
    <n v="5"/>
    <n v="122"/>
    <x v="62"/>
    <s v="101000 Plant In Service"/>
    <n v="1"/>
    <n v="22056219.579999998"/>
    <n v="198776.49"/>
    <n v="0"/>
    <n v="0"/>
    <n v="0"/>
    <n v="0"/>
    <n v="22254996.07"/>
    <s v="Wyoming"/>
    <d v="2022-12-01T00:00:00"/>
    <d v="2023-12-01T00:00:00"/>
    <x v="12"/>
    <s v="Regulated Electric (122)"/>
    <s v="Cheyenne Light Fuel &amp; Power Co"/>
    <x v="4"/>
    <x v="37"/>
  </r>
  <r>
    <n v="5"/>
    <n v="122"/>
    <x v="62"/>
    <s v="101000 Plant In Service"/>
    <n v="1"/>
    <n v="22254996.07"/>
    <n v="176181.22"/>
    <n v="0"/>
    <n v="0"/>
    <n v="0"/>
    <n v="0"/>
    <n v="22431177.289999999"/>
    <s v="Wyoming"/>
    <d v="2022-12-01T00:00:00"/>
    <d v="2023-12-01T00:00:00"/>
    <x v="0"/>
    <s v="Regulated Electric (122)"/>
    <s v="Cheyenne Light Fuel &amp; Power Co"/>
    <x v="4"/>
    <x v="37"/>
  </r>
  <r>
    <n v="5"/>
    <n v="122"/>
    <x v="62"/>
    <s v="101000 Plant In Service"/>
    <n v="1"/>
    <n v="22431177.289999999"/>
    <n v="109465.11"/>
    <n v="-14893.93"/>
    <n v="0"/>
    <n v="0"/>
    <n v="0"/>
    <n v="22525748.469999999"/>
    <s v="Wyoming"/>
    <d v="2022-12-01T00:00:00"/>
    <d v="2023-12-01T00:00:00"/>
    <x v="1"/>
    <s v="Regulated Electric (122)"/>
    <s v="Cheyenne Light Fuel &amp; Power Co"/>
    <x v="4"/>
    <x v="37"/>
  </r>
  <r>
    <n v="5"/>
    <n v="122"/>
    <x v="62"/>
    <s v="101000 Plant In Service"/>
    <n v="1"/>
    <n v="22525748.469999999"/>
    <n v="89406.56"/>
    <n v="-54106.11"/>
    <n v="0"/>
    <n v="0"/>
    <n v="0"/>
    <n v="22561048.920000002"/>
    <s v="Wyoming"/>
    <d v="2022-12-01T00:00:00"/>
    <d v="2023-12-01T00:00:00"/>
    <x v="2"/>
    <s v="Regulated Electric (122)"/>
    <s v="Cheyenne Light Fuel &amp; Power Co"/>
    <x v="4"/>
    <x v="37"/>
  </r>
  <r>
    <n v="5"/>
    <n v="122"/>
    <x v="62"/>
    <s v="101000 Plant In Service"/>
    <n v="1"/>
    <n v="22561048.920000002"/>
    <n v="53188.01"/>
    <n v="0"/>
    <n v="0"/>
    <n v="0"/>
    <n v="0"/>
    <n v="22614236.93"/>
    <s v="Wyoming"/>
    <d v="2022-12-01T00:00:00"/>
    <d v="2023-12-01T00:00:00"/>
    <x v="3"/>
    <s v="Regulated Electric (122)"/>
    <s v="Cheyenne Light Fuel &amp; Power Co"/>
    <x v="4"/>
    <x v="37"/>
  </r>
  <r>
    <n v="5"/>
    <n v="122"/>
    <x v="62"/>
    <s v="101000 Plant In Service"/>
    <n v="1"/>
    <n v="22614236.93"/>
    <n v="894490.94000000006"/>
    <n v="-5472.81"/>
    <n v="0"/>
    <n v="0"/>
    <n v="0"/>
    <n v="23503255.059999999"/>
    <s v="Wyoming"/>
    <d v="2022-12-01T00:00:00"/>
    <d v="2023-12-01T00:00:00"/>
    <x v="4"/>
    <s v="Regulated Electric (122)"/>
    <s v="Cheyenne Light Fuel &amp; Power Co"/>
    <x v="4"/>
    <x v="37"/>
  </r>
  <r>
    <n v="5"/>
    <n v="122"/>
    <x v="62"/>
    <s v="101000 Plant In Service"/>
    <n v="1"/>
    <n v="23503255.059999999"/>
    <n v="54079.48"/>
    <n v="0"/>
    <n v="0"/>
    <n v="0"/>
    <n v="0"/>
    <n v="23557334.539999999"/>
    <s v="Wyoming"/>
    <d v="2022-12-01T00:00:00"/>
    <d v="2023-12-01T00:00:00"/>
    <x v="5"/>
    <s v="Regulated Electric (122)"/>
    <s v="Cheyenne Light Fuel &amp; Power Co"/>
    <x v="4"/>
    <x v="37"/>
  </r>
  <r>
    <n v="5"/>
    <n v="122"/>
    <x v="62"/>
    <s v="101000 Plant In Service"/>
    <n v="1"/>
    <n v="23557334.539999999"/>
    <n v="12794.9"/>
    <n v="-5472.8"/>
    <n v="0"/>
    <n v="-18273.38"/>
    <n v="0"/>
    <n v="23546383.260000002"/>
    <s v="Wyoming"/>
    <d v="2022-12-01T00:00:00"/>
    <d v="2023-12-01T00:00:00"/>
    <x v="6"/>
    <s v="Regulated Electric (122)"/>
    <s v="Cheyenne Light Fuel &amp; Power Co"/>
    <x v="4"/>
    <x v="37"/>
  </r>
  <r>
    <n v="5"/>
    <n v="122"/>
    <x v="62"/>
    <s v="101000 Plant In Service"/>
    <n v="1"/>
    <n v="23546383.260000002"/>
    <n v="192812.49"/>
    <n v="0"/>
    <n v="0"/>
    <n v="0"/>
    <n v="0"/>
    <n v="23739195.75"/>
    <s v="Wyoming"/>
    <d v="2022-12-01T00:00:00"/>
    <d v="2023-12-01T00:00:00"/>
    <x v="7"/>
    <s v="Regulated Electric (122)"/>
    <s v="Cheyenne Light Fuel &amp; Power Co"/>
    <x v="4"/>
    <x v="37"/>
  </r>
  <r>
    <n v="5"/>
    <n v="122"/>
    <x v="62"/>
    <s v="101000 Plant In Service"/>
    <n v="1"/>
    <n v="23739195.75"/>
    <n v="0"/>
    <n v="0"/>
    <n v="0"/>
    <n v="0"/>
    <n v="0"/>
    <n v="23739195.75"/>
    <s v="Wyoming"/>
    <d v="2022-12-01T00:00:00"/>
    <d v="2023-12-01T00:00:00"/>
    <x v="8"/>
    <s v="Regulated Electric (122)"/>
    <s v="Cheyenne Light Fuel &amp; Power Co"/>
    <x v="4"/>
    <x v="37"/>
  </r>
  <r>
    <n v="5"/>
    <n v="122"/>
    <x v="62"/>
    <s v="101000 Plant In Service"/>
    <n v="1"/>
    <n v="23739195.75"/>
    <n v="117175.67"/>
    <n v="0"/>
    <n v="0"/>
    <n v="0"/>
    <n v="0"/>
    <n v="23856371.420000002"/>
    <s v="Wyoming"/>
    <d v="2022-12-01T00:00:00"/>
    <d v="2023-12-01T00:00:00"/>
    <x v="9"/>
    <s v="Regulated Electric (122)"/>
    <s v="Cheyenne Light Fuel &amp; Power Co"/>
    <x v="4"/>
    <x v="37"/>
  </r>
  <r>
    <n v="5"/>
    <n v="122"/>
    <x v="62"/>
    <s v="101000 Plant In Service"/>
    <n v="1"/>
    <n v="23856371.420000002"/>
    <n v="463634.55"/>
    <n v="-5472.79"/>
    <n v="0"/>
    <n v="0"/>
    <n v="0"/>
    <n v="24314533.18"/>
    <s v="Wyoming"/>
    <d v="2022-12-01T00:00:00"/>
    <d v="2023-12-01T00:00:00"/>
    <x v="10"/>
    <s v="Regulated Electric (122)"/>
    <s v="Cheyenne Light Fuel &amp; Power Co"/>
    <x v="4"/>
    <x v="37"/>
  </r>
  <r>
    <n v="5"/>
    <n v="122"/>
    <x v="63"/>
    <s v="101000 Plant In Service"/>
    <n v="1"/>
    <n v="4435266.42"/>
    <n v="69943.570000000007"/>
    <n v="0"/>
    <n v="0"/>
    <n v="0"/>
    <n v="0"/>
    <n v="4505209.99"/>
    <s v="Wyoming"/>
    <d v="2022-12-01T00:00:00"/>
    <d v="2023-12-01T00:00:00"/>
    <x v="11"/>
    <s v="Regulated Electric (122)"/>
    <s v="Cheyenne Light Fuel &amp; Power Co"/>
    <x v="4"/>
    <x v="38"/>
  </r>
  <r>
    <n v="5"/>
    <n v="122"/>
    <x v="63"/>
    <s v="101000 Plant In Service"/>
    <n v="1"/>
    <n v="4505209.99"/>
    <n v="0"/>
    <n v="0"/>
    <n v="0"/>
    <n v="0"/>
    <n v="0"/>
    <n v="4505209.99"/>
    <s v="Wyoming"/>
    <d v="2022-12-01T00:00:00"/>
    <d v="2023-12-01T00:00:00"/>
    <x v="12"/>
    <s v="Regulated Electric (122)"/>
    <s v="Cheyenne Light Fuel &amp; Power Co"/>
    <x v="4"/>
    <x v="38"/>
  </r>
  <r>
    <n v="5"/>
    <n v="122"/>
    <x v="63"/>
    <s v="101000 Plant In Service"/>
    <n v="1"/>
    <n v="4505209.99"/>
    <n v="5784.3"/>
    <n v="0"/>
    <n v="0"/>
    <n v="0"/>
    <n v="0"/>
    <n v="4510994.29"/>
    <s v="Wyoming"/>
    <d v="2022-12-01T00:00:00"/>
    <d v="2023-12-01T00:00:00"/>
    <x v="0"/>
    <s v="Regulated Electric (122)"/>
    <s v="Cheyenne Light Fuel &amp; Power Co"/>
    <x v="4"/>
    <x v="38"/>
  </r>
  <r>
    <n v="5"/>
    <n v="122"/>
    <x v="63"/>
    <s v="101000 Plant In Service"/>
    <n v="1"/>
    <n v="4510994.29"/>
    <n v="21583.32"/>
    <n v="-27132.68"/>
    <n v="0"/>
    <n v="0"/>
    <n v="0"/>
    <n v="4505444.93"/>
    <s v="Wyoming"/>
    <d v="2022-12-01T00:00:00"/>
    <d v="2023-12-01T00:00:00"/>
    <x v="1"/>
    <s v="Regulated Electric (122)"/>
    <s v="Cheyenne Light Fuel &amp; Power Co"/>
    <x v="4"/>
    <x v="38"/>
  </r>
  <r>
    <n v="5"/>
    <n v="122"/>
    <x v="63"/>
    <s v="101000 Plant In Service"/>
    <n v="1"/>
    <n v="4505444.93"/>
    <n v="0"/>
    <n v="0"/>
    <n v="0"/>
    <n v="0"/>
    <n v="0"/>
    <n v="4505444.93"/>
    <s v="Wyoming"/>
    <d v="2022-12-01T00:00:00"/>
    <d v="2023-12-01T00:00:00"/>
    <x v="2"/>
    <s v="Regulated Electric (122)"/>
    <s v="Cheyenne Light Fuel &amp; Power Co"/>
    <x v="4"/>
    <x v="38"/>
  </r>
  <r>
    <n v="5"/>
    <n v="122"/>
    <x v="63"/>
    <s v="101000 Plant In Service"/>
    <n v="1"/>
    <n v="4505444.93"/>
    <n v="0"/>
    <n v="0"/>
    <n v="0"/>
    <n v="0"/>
    <n v="0"/>
    <n v="4505444.93"/>
    <s v="Wyoming"/>
    <d v="2022-12-01T00:00:00"/>
    <d v="2023-12-01T00:00:00"/>
    <x v="3"/>
    <s v="Regulated Electric (122)"/>
    <s v="Cheyenne Light Fuel &amp; Power Co"/>
    <x v="4"/>
    <x v="38"/>
  </r>
  <r>
    <n v="5"/>
    <n v="122"/>
    <x v="63"/>
    <s v="101000 Plant In Service"/>
    <n v="1"/>
    <n v="4505444.93"/>
    <n v="0"/>
    <n v="0"/>
    <n v="0"/>
    <n v="0"/>
    <n v="0"/>
    <n v="4505444.93"/>
    <s v="Wyoming"/>
    <d v="2022-12-01T00:00:00"/>
    <d v="2023-12-01T00:00:00"/>
    <x v="4"/>
    <s v="Regulated Electric (122)"/>
    <s v="Cheyenne Light Fuel &amp; Power Co"/>
    <x v="4"/>
    <x v="38"/>
  </r>
  <r>
    <n v="5"/>
    <n v="122"/>
    <x v="63"/>
    <s v="101000 Plant In Service"/>
    <n v="1"/>
    <n v="4505444.93"/>
    <n v="0"/>
    <n v="0"/>
    <n v="0"/>
    <n v="0"/>
    <n v="0"/>
    <n v="4505444.93"/>
    <s v="Wyoming"/>
    <d v="2022-12-01T00:00:00"/>
    <d v="2023-12-01T00:00:00"/>
    <x v="5"/>
    <s v="Regulated Electric (122)"/>
    <s v="Cheyenne Light Fuel &amp; Power Co"/>
    <x v="4"/>
    <x v="38"/>
  </r>
  <r>
    <n v="5"/>
    <n v="122"/>
    <x v="63"/>
    <s v="101000 Plant In Service"/>
    <n v="1"/>
    <n v="4505444.93"/>
    <n v="0"/>
    <n v="0"/>
    <n v="0"/>
    <n v="0"/>
    <n v="0"/>
    <n v="4505444.93"/>
    <s v="Wyoming"/>
    <d v="2022-12-01T00:00:00"/>
    <d v="2023-12-01T00:00:00"/>
    <x v="6"/>
    <s v="Regulated Electric (122)"/>
    <s v="Cheyenne Light Fuel &amp; Power Co"/>
    <x v="4"/>
    <x v="38"/>
  </r>
  <r>
    <n v="5"/>
    <n v="122"/>
    <x v="63"/>
    <s v="101000 Plant In Service"/>
    <n v="1"/>
    <n v="4505444.93"/>
    <n v="549.95000000000005"/>
    <n v="0"/>
    <n v="0"/>
    <n v="0"/>
    <n v="0"/>
    <n v="4505994.88"/>
    <s v="Wyoming"/>
    <d v="2022-12-01T00:00:00"/>
    <d v="2023-12-01T00:00:00"/>
    <x v="7"/>
    <s v="Regulated Electric (122)"/>
    <s v="Cheyenne Light Fuel &amp; Power Co"/>
    <x v="4"/>
    <x v="38"/>
  </r>
  <r>
    <n v="5"/>
    <n v="122"/>
    <x v="63"/>
    <s v="101000 Plant In Service"/>
    <n v="1"/>
    <n v="4505994.88"/>
    <n v="0"/>
    <n v="0"/>
    <n v="0"/>
    <n v="0"/>
    <n v="0"/>
    <n v="4505994.88"/>
    <s v="Wyoming"/>
    <d v="2022-12-01T00:00:00"/>
    <d v="2023-12-01T00:00:00"/>
    <x v="8"/>
    <s v="Regulated Electric (122)"/>
    <s v="Cheyenne Light Fuel &amp; Power Co"/>
    <x v="4"/>
    <x v="38"/>
  </r>
  <r>
    <n v="5"/>
    <n v="122"/>
    <x v="63"/>
    <s v="101000 Plant In Service"/>
    <n v="1"/>
    <n v="4505994.88"/>
    <n v="0"/>
    <n v="0"/>
    <n v="0"/>
    <n v="0"/>
    <n v="0"/>
    <n v="4505994.88"/>
    <s v="Wyoming"/>
    <d v="2022-12-01T00:00:00"/>
    <d v="2023-12-01T00:00:00"/>
    <x v="9"/>
    <s v="Regulated Electric (122)"/>
    <s v="Cheyenne Light Fuel &amp; Power Co"/>
    <x v="4"/>
    <x v="38"/>
  </r>
  <r>
    <n v="5"/>
    <n v="122"/>
    <x v="63"/>
    <s v="101000 Plant In Service"/>
    <n v="1"/>
    <n v="4505994.88"/>
    <n v="0"/>
    <n v="0"/>
    <n v="0"/>
    <n v="0"/>
    <n v="0"/>
    <n v="4505994.88"/>
    <s v="Wyoming"/>
    <d v="2022-12-01T00:00:00"/>
    <d v="2023-12-01T00:00:00"/>
    <x v="10"/>
    <s v="Regulated Electric (122)"/>
    <s v="Cheyenne Light Fuel &amp; Power Co"/>
    <x v="4"/>
    <x v="38"/>
  </r>
  <r>
    <n v="5"/>
    <n v="122"/>
    <x v="64"/>
    <s v="101000 Plant In Service"/>
    <n v="1"/>
    <n v="18656608.719999999"/>
    <n v="0"/>
    <n v="0"/>
    <n v="0"/>
    <n v="0"/>
    <n v="0"/>
    <n v="18656608.719999999"/>
    <s v="Wyoming"/>
    <d v="2022-12-01T00:00:00"/>
    <d v="2023-12-01T00:00:00"/>
    <x v="11"/>
    <s v="Regulated Electric (122)"/>
    <s v="Cheyenne Light Fuel &amp; Power Co"/>
    <x v="4"/>
    <x v="38"/>
  </r>
  <r>
    <n v="5"/>
    <n v="122"/>
    <x v="64"/>
    <s v="101000 Plant In Service"/>
    <n v="1"/>
    <n v="18656608.719999999"/>
    <n v="21929.040000000001"/>
    <n v="0"/>
    <n v="0"/>
    <n v="0"/>
    <n v="0"/>
    <n v="18678537.760000002"/>
    <s v="Wyoming"/>
    <d v="2022-12-01T00:00:00"/>
    <d v="2023-12-01T00:00:00"/>
    <x v="12"/>
    <s v="Regulated Electric (122)"/>
    <s v="Cheyenne Light Fuel &amp; Power Co"/>
    <x v="4"/>
    <x v="38"/>
  </r>
  <r>
    <n v="5"/>
    <n v="122"/>
    <x v="64"/>
    <s v="101000 Plant In Service"/>
    <n v="1"/>
    <n v="18678537.760000002"/>
    <n v="334518.17"/>
    <n v="0"/>
    <n v="0"/>
    <n v="0"/>
    <n v="0"/>
    <n v="19013055.93"/>
    <s v="Wyoming"/>
    <d v="2022-12-01T00:00:00"/>
    <d v="2023-12-01T00:00:00"/>
    <x v="0"/>
    <s v="Regulated Electric (122)"/>
    <s v="Cheyenne Light Fuel &amp; Power Co"/>
    <x v="4"/>
    <x v="38"/>
  </r>
  <r>
    <n v="5"/>
    <n v="122"/>
    <x v="64"/>
    <s v="101000 Plant In Service"/>
    <n v="1"/>
    <n v="19013055.93"/>
    <n v="9741.9"/>
    <n v="0"/>
    <n v="0"/>
    <n v="0"/>
    <n v="0"/>
    <n v="19022797.829999998"/>
    <s v="Wyoming"/>
    <d v="2022-12-01T00:00:00"/>
    <d v="2023-12-01T00:00:00"/>
    <x v="1"/>
    <s v="Regulated Electric (122)"/>
    <s v="Cheyenne Light Fuel &amp; Power Co"/>
    <x v="4"/>
    <x v="38"/>
  </r>
  <r>
    <n v="5"/>
    <n v="122"/>
    <x v="64"/>
    <s v="101000 Plant In Service"/>
    <n v="1"/>
    <n v="19022797.829999998"/>
    <n v="12880.050000000001"/>
    <n v="0"/>
    <n v="0"/>
    <n v="0"/>
    <n v="0"/>
    <n v="19035677.879999999"/>
    <s v="Wyoming"/>
    <d v="2022-12-01T00:00:00"/>
    <d v="2023-12-01T00:00:00"/>
    <x v="2"/>
    <s v="Regulated Electric (122)"/>
    <s v="Cheyenne Light Fuel &amp; Power Co"/>
    <x v="4"/>
    <x v="38"/>
  </r>
  <r>
    <n v="5"/>
    <n v="122"/>
    <x v="64"/>
    <s v="101000 Plant In Service"/>
    <n v="1"/>
    <n v="19035677.879999999"/>
    <n v="0"/>
    <n v="0"/>
    <n v="0"/>
    <n v="0"/>
    <n v="0"/>
    <n v="19035677.879999999"/>
    <s v="Wyoming"/>
    <d v="2022-12-01T00:00:00"/>
    <d v="2023-12-01T00:00:00"/>
    <x v="3"/>
    <s v="Regulated Electric (122)"/>
    <s v="Cheyenne Light Fuel &amp; Power Co"/>
    <x v="4"/>
    <x v="38"/>
  </r>
  <r>
    <n v="5"/>
    <n v="122"/>
    <x v="64"/>
    <s v="101000 Plant In Service"/>
    <n v="1"/>
    <n v="19035677.879999999"/>
    <n v="43720.5"/>
    <n v="0"/>
    <n v="0"/>
    <n v="0"/>
    <n v="0"/>
    <n v="19079398.379999999"/>
    <s v="Wyoming"/>
    <d v="2022-12-01T00:00:00"/>
    <d v="2023-12-01T00:00:00"/>
    <x v="4"/>
    <s v="Regulated Electric (122)"/>
    <s v="Cheyenne Light Fuel &amp; Power Co"/>
    <x v="4"/>
    <x v="38"/>
  </r>
  <r>
    <n v="5"/>
    <n v="122"/>
    <x v="64"/>
    <s v="101000 Plant In Service"/>
    <n v="1"/>
    <n v="19079398.379999999"/>
    <n v="0"/>
    <n v="0"/>
    <n v="0"/>
    <n v="0"/>
    <n v="0"/>
    <n v="19079398.379999999"/>
    <s v="Wyoming"/>
    <d v="2022-12-01T00:00:00"/>
    <d v="2023-12-01T00:00:00"/>
    <x v="5"/>
    <s v="Regulated Electric (122)"/>
    <s v="Cheyenne Light Fuel &amp; Power Co"/>
    <x v="4"/>
    <x v="38"/>
  </r>
  <r>
    <n v="5"/>
    <n v="122"/>
    <x v="64"/>
    <s v="101000 Plant In Service"/>
    <n v="1"/>
    <n v="19079398.379999999"/>
    <n v="0"/>
    <n v="0"/>
    <n v="0"/>
    <n v="0"/>
    <n v="0"/>
    <n v="19079398.379999999"/>
    <s v="Wyoming"/>
    <d v="2022-12-01T00:00:00"/>
    <d v="2023-12-01T00:00:00"/>
    <x v="6"/>
    <s v="Regulated Electric (122)"/>
    <s v="Cheyenne Light Fuel &amp; Power Co"/>
    <x v="4"/>
    <x v="38"/>
  </r>
  <r>
    <n v="5"/>
    <n v="122"/>
    <x v="64"/>
    <s v="101000 Plant In Service"/>
    <n v="1"/>
    <n v="19079398.379999999"/>
    <n v="3740.32"/>
    <n v="0"/>
    <n v="0"/>
    <n v="0"/>
    <n v="0"/>
    <n v="19083138.699999999"/>
    <s v="Wyoming"/>
    <d v="2022-12-01T00:00:00"/>
    <d v="2023-12-01T00:00:00"/>
    <x v="7"/>
    <s v="Regulated Electric (122)"/>
    <s v="Cheyenne Light Fuel &amp; Power Co"/>
    <x v="4"/>
    <x v="38"/>
  </r>
  <r>
    <n v="5"/>
    <n v="122"/>
    <x v="64"/>
    <s v="101000 Plant In Service"/>
    <n v="1"/>
    <n v="19083138.699999999"/>
    <n v="0"/>
    <n v="-43189.42"/>
    <n v="0"/>
    <n v="0"/>
    <n v="0"/>
    <n v="19039949.280000001"/>
    <s v="Wyoming"/>
    <d v="2022-12-01T00:00:00"/>
    <d v="2023-12-01T00:00:00"/>
    <x v="8"/>
    <s v="Regulated Electric (122)"/>
    <s v="Cheyenne Light Fuel &amp; Power Co"/>
    <x v="4"/>
    <x v="38"/>
  </r>
  <r>
    <n v="5"/>
    <n v="122"/>
    <x v="64"/>
    <s v="101000 Plant In Service"/>
    <n v="1"/>
    <n v="19039949.280000001"/>
    <n v="0"/>
    <n v="0"/>
    <n v="0"/>
    <n v="0"/>
    <n v="0"/>
    <n v="19039949.280000001"/>
    <s v="Wyoming"/>
    <d v="2022-12-01T00:00:00"/>
    <d v="2023-12-01T00:00:00"/>
    <x v="9"/>
    <s v="Regulated Electric (122)"/>
    <s v="Cheyenne Light Fuel &amp; Power Co"/>
    <x v="4"/>
    <x v="38"/>
  </r>
  <r>
    <n v="5"/>
    <n v="122"/>
    <x v="64"/>
    <s v="101000 Plant In Service"/>
    <n v="1"/>
    <n v="19039949.280000001"/>
    <n v="16002.99"/>
    <n v="0"/>
    <n v="0"/>
    <n v="0"/>
    <n v="0"/>
    <n v="19055952.27"/>
    <s v="Wyoming"/>
    <d v="2022-12-01T00:00:00"/>
    <d v="2023-12-01T00:00:00"/>
    <x v="10"/>
    <s v="Regulated Electric (122)"/>
    <s v="Cheyenne Light Fuel &amp; Power Co"/>
    <x v="4"/>
    <x v="38"/>
  </r>
  <r>
    <n v="5"/>
    <n v="122"/>
    <x v="65"/>
    <s v="101000 Plant In Service"/>
    <n v="1"/>
    <n v="1141002.79"/>
    <n v="5361.79"/>
    <n v="0"/>
    <n v="2475.91"/>
    <n v="0"/>
    <n v="0"/>
    <n v="1148840.49"/>
    <s v="Wyoming"/>
    <d v="2022-12-01T00:00:00"/>
    <d v="2023-12-01T00:00:00"/>
    <x v="11"/>
    <s v="Regulated Electric (122)"/>
    <s v="Cheyenne Light Fuel &amp; Power Co"/>
    <x v="4"/>
    <x v="39"/>
  </r>
  <r>
    <n v="5"/>
    <n v="122"/>
    <x v="65"/>
    <s v="101000 Plant In Service"/>
    <n v="1"/>
    <n v="1148840.49"/>
    <n v="0"/>
    <n v="0"/>
    <n v="0"/>
    <n v="0"/>
    <n v="0"/>
    <n v="1148840.49"/>
    <s v="Wyoming"/>
    <d v="2022-12-01T00:00:00"/>
    <d v="2023-12-01T00:00:00"/>
    <x v="12"/>
    <s v="Regulated Electric (122)"/>
    <s v="Cheyenne Light Fuel &amp; Power Co"/>
    <x v="4"/>
    <x v="39"/>
  </r>
  <r>
    <n v="5"/>
    <n v="122"/>
    <x v="65"/>
    <s v="101000 Plant In Service"/>
    <n v="1"/>
    <n v="1148840.49"/>
    <n v="0"/>
    <n v="0"/>
    <n v="1350.5"/>
    <n v="0"/>
    <n v="0"/>
    <n v="1150190.99"/>
    <s v="Wyoming"/>
    <d v="2022-12-01T00:00:00"/>
    <d v="2023-12-01T00:00:00"/>
    <x v="0"/>
    <s v="Regulated Electric (122)"/>
    <s v="Cheyenne Light Fuel &amp; Power Co"/>
    <x v="4"/>
    <x v="39"/>
  </r>
  <r>
    <n v="5"/>
    <n v="122"/>
    <x v="65"/>
    <s v="101000 Plant In Service"/>
    <n v="1"/>
    <n v="1150190.99"/>
    <n v="12207.04"/>
    <n v="0"/>
    <n v="17150.05"/>
    <n v="0"/>
    <n v="0"/>
    <n v="1179548.08"/>
    <s v="Wyoming"/>
    <d v="2022-12-01T00:00:00"/>
    <d v="2023-12-01T00:00:00"/>
    <x v="1"/>
    <s v="Regulated Electric (122)"/>
    <s v="Cheyenne Light Fuel &amp; Power Co"/>
    <x v="4"/>
    <x v="39"/>
  </r>
  <r>
    <n v="5"/>
    <n v="122"/>
    <x v="65"/>
    <s v="101000 Plant In Service"/>
    <n v="1"/>
    <n v="1179548.08"/>
    <n v="0"/>
    <n v="0"/>
    <n v="23663"/>
    <n v="0"/>
    <n v="0"/>
    <n v="1203211.08"/>
    <s v="Wyoming"/>
    <d v="2022-12-01T00:00:00"/>
    <d v="2023-12-01T00:00:00"/>
    <x v="2"/>
    <s v="Regulated Electric (122)"/>
    <s v="Cheyenne Light Fuel &amp; Power Co"/>
    <x v="4"/>
    <x v="39"/>
  </r>
  <r>
    <n v="5"/>
    <n v="122"/>
    <x v="65"/>
    <s v="101000 Plant In Service"/>
    <n v="1"/>
    <n v="1203211.08"/>
    <n v="0"/>
    <n v="0"/>
    <n v="0"/>
    <n v="0"/>
    <n v="0"/>
    <n v="1203211.08"/>
    <s v="Wyoming"/>
    <d v="2022-12-01T00:00:00"/>
    <d v="2023-12-01T00:00:00"/>
    <x v="3"/>
    <s v="Regulated Electric (122)"/>
    <s v="Cheyenne Light Fuel &amp; Power Co"/>
    <x v="4"/>
    <x v="39"/>
  </r>
  <r>
    <n v="5"/>
    <n v="122"/>
    <x v="65"/>
    <s v="101000 Plant In Service"/>
    <n v="1"/>
    <n v="1203211.08"/>
    <n v="0"/>
    <n v="0"/>
    <n v="0"/>
    <n v="0"/>
    <n v="0"/>
    <n v="1203211.08"/>
    <s v="Wyoming"/>
    <d v="2022-12-01T00:00:00"/>
    <d v="2023-12-01T00:00:00"/>
    <x v="4"/>
    <s v="Regulated Electric (122)"/>
    <s v="Cheyenne Light Fuel &amp; Power Co"/>
    <x v="4"/>
    <x v="39"/>
  </r>
  <r>
    <n v="5"/>
    <n v="122"/>
    <x v="65"/>
    <s v="101000 Plant In Service"/>
    <n v="1"/>
    <n v="1203211.08"/>
    <n v="0"/>
    <n v="0"/>
    <n v="0"/>
    <n v="0"/>
    <n v="0"/>
    <n v="1203211.08"/>
    <s v="Wyoming"/>
    <d v="2022-12-01T00:00:00"/>
    <d v="2023-12-01T00:00:00"/>
    <x v="5"/>
    <s v="Regulated Electric (122)"/>
    <s v="Cheyenne Light Fuel &amp; Power Co"/>
    <x v="4"/>
    <x v="39"/>
  </r>
  <r>
    <n v="5"/>
    <n v="122"/>
    <x v="65"/>
    <s v="101000 Plant In Service"/>
    <n v="1"/>
    <n v="1203211.08"/>
    <n v="0"/>
    <n v="0"/>
    <n v="0"/>
    <n v="0"/>
    <n v="0"/>
    <n v="1203211.08"/>
    <s v="Wyoming"/>
    <d v="2022-12-01T00:00:00"/>
    <d v="2023-12-01T00:00:00"/>
    <x v="6"/>
    <s v="Regulated Electric (122)"/>
    <s v="Cheyenne Light Fuel &amp; Power Co"/>
    <x v="4"/>
    <x v="39"/>
  </r>
  <r>
    <n v="5"/>
    <n v="122"/>
    <x v="65"/>
    <s v="101000 Plant In Service"/>
    <n v="1"/>
    <n v="1203211.08"/>
    <n v="0"/>
    <n v="0"/>
    <n v="0"/>
    <n v="0"/>
    <n v="0"/>
    <n v="1203211.08"/>
    <s v="Wyoming"/>
    <d v="2022-12-01T00:00:00"/>
    <d v="2023-12-01T00:00:00"/>
    <x v="7"/>
    <s v="Regulated Electric (122)"/>
    <s v="Cheyenne Light Fuel &amp; Power Co"/>
    <x v="4"/>
    <x v="39"/>
  </r>
  <r>
    <n v="5"/>
    <n v="122"/>
    <x v="65"/>
    <s v="101000 Plant In Service"/>
    <n v="1"/>
    <n v="1203211.08"/>
    <n v="-2718.65"/>
    <n v="0"/>
    <n v="0"/>
    <n v="0"/>
    <n v="0"/>
    <n v="1200492.43"/>
    <s v="Wyoming"/>
    <d v="2022-12-01T00:00:00"/>
    <d v="2023-12-01T00:00:00"/>
    <x v="8"/>
    <s v="Regulated Electric (122)"/>
    <s v="Cheyenne Light Fuel &amp; Power Co"/>
    <x v="4"/>
    <x v="39"/>
  </r>
  <r>
    <n v="5"/>
    <n v="122"/>
    <x v="65"/>
    <s v="101000 Plant In Service"/>
    <n v="1"/>
    <n v="1200492.43"/>
    <n v="0"/>
    <n v="0"/>
    <n v="0"/>
    <n v="0"/>
    <n v="0"/>
    <n v="1200492.43"/>
    <s v="Wyoming"/>
    <d v="2022-12-01T00:00:00"/>
    <d v="2023-12-01T00:00:00"/>
    <x v="9"/>
    <s v="Regulated Electric (122)"/>
    <s v="Cheyenne Light Fuel &amp; Power Co"/>
    <x v="4"/>
    <x v="39"/>
  </r>
  <r>
    <n v="5"/>
    <n v="122"/>
    <x v="65"/>
    <s v="101000 Plant In Service"/>
    <n v="1"/>
    <n v="1200492.43"/>
    <n v="0"/>
    <n v="0"/>
    <n v="0"/>
    <n v="0"/>
    <n v="0"/>
    <n v="1200492.43"/>
    <s v="Wyoming"/>
    <d v="2022-12-01T00:00:00"/>
    <d v="2023-12-01T00:00:00"/>
    <x v="10"/>
    <s v="Regulated Electric (122)"/>
    <s v="Cheyenne Light Fuel &amp; Power Co"/>
    <x v="4"/>
    <x v="39"/>
  </r>
  <r>
    <n v="5"/>
    <n v="122"/>
    <x v="66"/>
    <s v="101000 Plant In Service"/>
    <n v="1"/>
    <n v="0"/>
    <n v="0"/>
    <n v="0"/>
    <n v="0"/>
    <n v="0"/>
    <n v="0"/>
    <n v="0"/>
    <s v="Wyoming"/>
    <d v="2022-12-01T00:00:00"/>
    <d v="2023-12-01T00:00:00"/>
    <x v="11"/>
    <s v="Regulated Electric (122)"/>
    <s v="Cheyenne Light Fuel &amp; Power Co"/>
    <x v="4"/>
    <x v="39"/>
  </r>
  <r>
    <n v="5"/>
    <n v="122"/>
    <x v="66"/>
    <s v="101000 Plant In Service"/>
    <n v="1"/>
    <n v="0"/>
    <n v="0"/>
    <n v="0"/>
    <n v="0"/>
    <n v="0"/>
    <n v="0"/>
    <n v="0"/>
    <s v="Wyoming"/>
    <d v="2022-12-01T00:00:00"/>
    <d v="2023-12-01T00:00:00"/>
    <x v="12"/>
    <s v="Regulated Electric (122)"/>
    <s v="Cheyenne Light Fuel &amp; Power Co"/>
    <x v="4"/>
    <x v="39"/>
  </r>
  <r>
    <n v="5"/>
    <n v="122"/>
    <x v="66"/>
    <s v="101000 Plant In Service"/>
    <n v="1"/>
    <n v="0"/>
    <n v="0"/>
    <n v="0"/>
    <n v="0"/>
    <n v="0"/>
    <n v="0"/>
    <n v="0"/>
    <s v="Wyoming"/>
    <d v="2022-12-01T00:00:00"/>
    <d v="2023-12-01T00:00:00"/>
    <x v="0"/>
    <s v="Regulated Electric (122)"/>
    <s v="Cheyenne Light Fuel &amp; Power Co"/>
    <x v="4"/>
    <x v="39"/>
  </r>
  <r>
    <n v="5"/>
    <n v="122"/>
    <x v="66"/>
    <s v="101000 Plant In Service"/>
    <n v="1"/>
    <n v="0"/>
    <n v="0"/>
    <n v="0"/>
    <n v="0"/>
    <n v="0"/>
    <n v="0"/>
    <n v="0"/>
    <s v="Wyoming"/>
    <d v="2022-12-01T00:00:00"/>
    <d v="2023-12-01T00:00:00"/>
    <x v="1"/>
    <s v="Regulated Electric (122)"/>
    <s v="Cheyenne Light Fuel &amp; Power Co"/>
    <x v="4"/>
    <x v="39"/>
  </r>
  <r>
    <n v="5"/>
    <n v="122"/>
    <x v="66"/>
    <s v="101000 Plant In Service"/>
    <n v="1"/>
    <n v="0"/>
    <n v="0"/>
    <n v="0"/>
    <n v="0"/>
    <n v="0"/>
    <n v="0"/>
    <n v="0"/>
    <s v="Wyoming"/>
    <d v="2022-12-01T00:00:00"/>
    <d v="2023-12-01T00:00:00"/>
    <x v="2"/>
    <s v="Regulated Electric (122)"/>
    <s v="Cheyenne Light Fuel &amp; Power Co"/>
    <x v="4"/>
    <x v="39"/>
  </r>
  <r>
    <n v="5"/>
    <n v="122"/>
    <x v="66"/>
    <s v="101000 Plant In Service"/>
    <n v="1"/>
    <n v="0"/>
    <n v="0"/>
    <n v="0"/>
    <n v="0"/>
    <n v="0"/>
    <n v="0"/>
    <n v="0"/>
    <s v="Wyoming"/>
    <d v="2022-12-01T00:00:00"/>
    <d v="2023-12-01T00:00:00"/>
    <x v="3"/>
    <s v="Regulated Electric (122)"/>
    <s v="Cheyenne Light Fuel &amp; Power Co"/>
    <x v="4"/>
    <x v="39"/>
  </r>
  <r>
    <n v="5"/>
    <n v="122"/>
    <x v="66"/>
    <s v="101000 Plant In Service"/>
    <n v="1"/>
    <n v="0"/>
    <n v="0"/>
    <n v="0"/>
    <n v="0"/>
    <n v="0"/>
    <n v="0"/>
    <n v="0"/>
    <s v="Wyoming"/>
    <d v="2022-12-01T00:00:00"/>
    <d v="2023-12-01T00:00:00"/>
    <x v="4"/>
    <s v="Regulated Electric (122)"/>
    <s v="Cheyenne Light Fuel &amp; Power Co"/>
    <x v="4"/>
    <x v="39"/>
  </r>
  <r>
    <n v="5"/>
    <n v="122"/>
    <x v="66"/>
    <s v="101000 Plant In Service"/>
    <n v="1"/>
    <n v="0"/>
    <n v="0"/>
    <n v="0"/>
    <n v="0"/>
    <n v="0"/>
    <n v="0"/>
    <n v="0"/>
    <s v="Wyoming"/>
    <d v="2022-12-01T00:00:00"/>
    <d v="2023-12-01T00:00:00"/>
    <x v="5"/>
    <s v="Regulated Electric (122)"/>
    <s v="Cheyenne Light Fuel &amp; Power Co"/>
    <x v="4"/>
    <x v="39"/>
  </r>
  <r>
    <n v="5"/>
    <n v="122"/>
    <x v="66"/>
    <s v="101000 Plant In Service"/>
    <n v="1"/>
    <n v="0"/>
    <n v="0"/>
    <n v="0"/>
    <n v="0"/>
    <n v="0"/>
    <n v="0"/>
    <n v="0"/>
    <s v="Wyoming"/>
    <d v="2022-12-01T00:00:00"/>
    <d v="2023-12-01T00:00:00"/>
    <x v="6"/>
    <s v="Regulated Electric (122)"/>
    <s v="Cheyenne Light Fuel &amp; Power Co"/>
    <x v="4"/>
    <x v="39"/>
  </r>
  <r>
    <n v="5"/>
    <n v="122"/>
    <x v="66"/>
    <s v="101000 Plant In Service"/>
    <n v="1"/>
    <n v="0"/>
    <n v="0"/>
    <n v="0"/>
    <n v="0"/>
    <n v="0"/>
    <n v="0"/>
    <n v="0"/>
    <s v="Wyoming"/>
    <d v="2022-12-01T00:00:00"/>
    <d v="2023-12-01T00:00:00"/>
    <x v="7"/>
    <s v="Regulated Electric (122)"/>
    <s v="Cheyenne Light Fuel &amp; Power Co"/>
    <x v="4"/>
    <x v="39"/>
  </r>
  <r>
    <n v="5"/>
    <n v="122"/>
    <x v="66"/>
    <s v="101000 Plant In Service"/>
    <n v="1"/>
    <n v="0"/>
    <n v="0"/>
    <n v="0"/>
    <n v="0"/>
    <n v="0"/>
    <n v="0"/>
    <n v="0"/>
    <s v="Wyoming"/>
    <d v="2022-12-01T00:00:00"/>
    <d v="2023-12-01T00:00:00"/>
    <x v="8"/>
    <s v="Regulated Electric (122)"/>
    <s v="Cheyenne Light Fuel &amp; Power Co"/>
    <x v="4"/>
    <x v="39"/>
  </r>
  <r>
    <n v="5"/>
    <n v="122"/>
    <x v="66"/>
    <s v="101000 Plant In Service"/>
    <n v="1"/>
    <n v="0"/>
    <n v="0"/>
    <n v="0"/>
    <n v="0"/>
    <n v="0"/>
    <n v="0"/>
    <n v="0"/>
    <s v="Wyoming"/>
    <d v="2022-12-01T00:00:00"/>
    <d v="2023-12-01T00:00:00"/>
    <x v="9"/>
    <s v="Regulated Electric (122)"/>
    <s v="Cheyenne Light Fuel &amp; Power Co"/>
    <x v="4"/>
    <x v="39"/>
  </r>
  <r>
    <n v="5"/>
    <n v="122"/>
    <x v="66"/>
    <s v="101000 Plant In Service"/>
    <n v="1"/>
    <n v="0"/>
    <n v="0"/>
    <n v="0"/>
    <n v="0"/>
    <n v="0"/>
    <n v="0"/>
    <n v="0"/>
    <s v="Wyoming"/>
    <d v="2022-12-01T00:00:00"/>
    <d v="2023-12-01T00:00:00"/>
    <x v="10"/>
    <s v="Regulated Electric (122)"/>
    <s v="Cheyenne Light Fuel &amp; Power Co"/>
    <x v="4"/>
    <x v="39"/>
  </r>
  <r>
    <n v="5"/>
    <n v="122"/>
    <x v="67"/>
    <s v="101000 Plant In Service"/>
    <n v="1"/>
    <n v="6918648.46"/>
    <n v="18787.62"/>
    <n v="-84480.22"/>
    <n v="12465.300000000001"/>
    <n v="0"/>
    <n v="0"/>
    <n v="6865421.1600000001"/>
    <s v="Wyoming"/>
    <d v="2022-12-01T00:00:00"/>
    <d v="2023-12-01T00:00:00"/>
    <x v="11"/>
    <s v="Regulated Electric (122)"/>
    <s v="Cheyenne Light Fuel &amp; Power Co"/>
    <x v="4"/>
    <x v="39"/>
  </r>
  <r>
    <n v="5"/>
    <n v="122"/>
    <x v="67"/>
    <s v="101000 Plant In Service"/>
    <n v="1"/>
    <n v="6865421.1600000001"/>
    <n v="0"/>
    <n v="-5028.3599999999997"/>
    <n v="0"/>
    <n v="0"/>
    <n v="0"/>
    <n v="6860392.7999999998"/>
    <s v="Wyoming"/>
    <d v="2022-12-01T00:00:00"/>
    <d v="2023-12-01T00:00:00"/>
    <x v="12"/>
    <s v="Regulated Electric (122)"/>
    <s v="Cheyenne Light Fuel &amp; Power Co"/>
    <x v="4"/>
    <x v="39"/>
  </r>
  <r>
    <n v="5"/>
    <n v="122"/>
    <x v="67"/>
    <s v="101000 Plant In Service"/>
    <n v="1"/>
    <n v="6860392.7999999998"/>
    <n v="0"/>
    <n v="-6970.16"/>
    <n v="17024.330000000002"/>
    <n v="0"/>
    <n v="0"/>
    <n v="6870446.9699999997"/>
    <s v="Wyoming"/>
    <d v="2022-12-01T00:00:00"/>
    <d v="2023-12-01T00:00:00"/>
    <x v="0"/>
    <s v="Regulated Electric (122)"/>
    <s v="Cheyenne Light Fuel &amp; Power Co"/>
    <x v="4"/>
    <x v="39"/>
  </r>
  <r>
    <n v="5"/>
    <n v="122"/>
    <x v="67"/>
    <s v="101000 Plant In Service"/>
    <n v="1"/>
    <n v="6870446.9699999997"/>
    <n v="11522.460000000001"/>
    <n v="-177.42000000000002"/>
    <n v="438.89"/>
    <n v="0"/>
    <n v="0"/>
    <n v="6882230.9000000004"/>
    <s v="Wyoming"/>
    <d v="2022-12-01T00:00:00"/>
    <d v="2023-12-01T00:00:00"/>
    <x v="1"/>
    <s v="Regulated Electric (122)"/>
    <s v="Cheyenne Light Fuel &amp; Power Co"/>
    <x v="4"/>
    <x v="39"/>
  </r>
  <r>
    <n v="5"/>
    <n v="122"/>
    <x v="67"/>
    <s v="101000 Plant In Service"/>
    <n v="1"/>
    <n v="6882230.9000000004"/>
    <n v="0"/>
    <n v="-1084.0999999999999"/>
    <n v="13116.69"/>
    <n v="0"/>
    <n v="0"/>
    <n v="6894263.4900000002"/>
    <s v="Wyoming"/>
    <d v="2022-12-01T00:00:00"/>
    <d v="2023-12-01T00:00:00"/>
    <x v="2"/>
    <s v="Regulated Electric (122)"/>
    <s v="Cheyenne Light Fuel &amp; Power Co"/>
    <x v="4"/>
    <x v="39"/>
  </r>
  <r>
    <n v="5"/>
    <n v="122"/>
    <x v="67"/>
    <s v="101000 Plant In Service"/>
    <n v="1"/>
    <n v="6894263.4900000002"/>
    <n v="0"/>
    <n v="-6865.91"/>
    <n v="14784.34"/>
    <n v="0"/>
    <n v="0"/>
    <n v="6902181.9199999999"/>
    <s v="Wyoming"/>
    <d v="2022-12-01T00:00:00"/>
    <d v="2023-12-01T00:00:00"/>
    <x v="3"/>
    <s v="Regulated Electric (122)"/>
    <s v="Cheyenne Light Fuel &amp; Power Co"/>
    <x v="4"/>
    <x v="39"/>
  </r>
  <r>
    <n v="5"/>
    <n v="122"/>
    <x v="67"/>
    <s v="101000 Plant In Service"/>
    <n v="1"/>
    <n v="6902181.9199999999"/>
    <n v="20475.28"/>
    <n v="0"/>
    <n v="0"/>
    <n v="0"/>
    <n v="0"/>
    <n v="6922657.2000000002"/>
    <s v="Wyoming"/>
    <d v="2022-12-01T00:00:00"/>
    <d v="2023-12-01T00:00:00"/>
    <x v="4"/>
    <s v="Regulated Electric (122)"/>
    <s v="Cheyenne Light Fuel &amp; Power Co"/>
    <x v="4"/>
    <x v="39"/>
  </r>
  <r>
    <n v="5"/>
    <n v="122"/>
    <x v="67"/>
    <s v="101000 Plant In Service"/>
    <n v="1"/>
    <n v="6922657.2000000002"/>
    <n v="0"/>
    <n v="6516.85"/>
    <n v="13594.220000000001"/>
    <n v="0"/>
    <n v="0"/>
    <n v="6942768.2699999996"/>
    <s v="Wyoming"/>
    <d v="2022-12-01T00:00:00"/>
    <d v="2023-12-01T00:00:00"/>
    <x v="5"/>
    <s v="Regulated Electric (122)"/>
    <s v="Cheyenne Light Fuel &amp; Power Co"/>
    <x v="4"/>
    <x v="39"/>
  </r>
  <r>
    <n v="5"/>
    <n v="122"/>
    <x v="67"/>
    <s v="101000 Plant In Service"/>
    <n v="1"/>
    <n v="6942768.2699999996"/>
    <n v="0"/>
    <n v="0"/>
    <n v="21205.55"/>
    <n v="0"/>
    <n v="0"/>
    <n v="6963973.8200000003"/>
    <s v="Wyoming"/>
    <d v="2022-12-01T00:00:00"/>
    <d v="2023-12-01T00:00:00"/>
    <x v="6"/>
    <s v="Regulated Electric (122)"/>
    <s v="Cheyenne Light Fuel &amp; Power Co"/>
    <x v="4"/>
    <x v="39"/>
  </r>
  <r>
    <n v="5"/>
    <n v="122"/>
    <x v="67"/>
    <s v="101000 Plant In Service"/>
    <n v="1"/>
    <n v="6963973.8200000003"/>
    <n v="19562.600000000002"/>
    <n v="-1417.58"/>
    <n v="0"/>
    <n v="-37743.620000000003"/>
    <n v="0"/>
    <n v="6944375.2199999997"/>
    <s v="Wyoming"/>
    <d v="2022-12-01T00:00:00"/>
    <d v="2023-12-01T00:00:00"/>
    <x v="7"/>
    <s v="Regulated Electric (122)"/>
    <s v="Cheyenne Light Fuel &amp; Power Co"/>
    <x v="4"/>
    <x v="39"/>
  </r>
  <r>
    <n v="5"/>
    <n v="122"/>
    <x v="67"/>
    <s v="101000 Plant In Service"/>
    <n v="1"/>
    <n v="6944375.2199999997"/>
    <n v="0"/>
    <n v="-1291.96"/>
    <n v="1448.95"/>
    <n v="0"/>
    <n v="0"/>
    <n v="6944532.21"/>
    <s v="Wyoming"/>
    <d v="2022-12-01T00:00:00"/>
    <d v="2023-12-01T00:00:00"/>
    <x v="8"/>
    <s v="Regulated Electric (122)"/>
    <s v="Cheyenne Light Fuel &amp; Power Co"/>
    <x v="4"/>
    <x v="39"/>
  </r>
  <r>
    <n v="5"/>
    <n v="122"/>
    <x v="67"/>
    <s v="101000 Plant In Service"/>
    <n v="1"/>
    <n v="6944532.21"/>
    <n v="0"/>
    <n v="0"/>
    <n v="0"/>
    <n v="0"/>
    <n v="0"/>
    <n v="6944532.21"/>
    <s v="Wyoming"/>
    <d v="2022-12-01T00:00:00"/>
    <d v="2023-12-01T00:00:00"/>
    <x v="9"/>
    <s v="Regulated Electric (122)"/>
    <s v="Cheyenne Light Fuel &amp; Power Co"/>
    <x v="4"/>
    <x v="39"/>
  </r>
  <r>
    <n v="5"/>
    <n v="122"/>
    <x v="67"/>
    <s v="101000 Plant In Service"/>
    <n v="1"/>
    <n v="6944532.21"/>
    <n v="25473.81"/>
    <n v="-9412.75"/>
    <n v="0"/>
    <n v="0"/>
    <n v="0"/>
    <n v="6960593.2699999996"/>
    <s v="Wyoming"/>
    <d v="2022-12-01T00:00:00"/>
    <d v="2023-12-01T00:00:00"/>
    <x v="10"/>
    <s v="Regulated Electric (122)"/>
    <s v="Cheyenne Light Fuel &amp; Power Co"/>
    <x v="4"/>
    <x v="39"/>
  </r>
  <r>
    <n v="5"/>
    <n v="122"/>
    <x v="68"/>
    <s v="101000 Plant In Service"/>
    <n v="1"/>
    <n v="1870002.8399999999"/>
    <n v="90923.72"/>
    <n v="-203.75"/>
    <n v="0"/>
    <n v="0"/>
    <n v="0"/>
    <n v="1960722.81"/>
    <s v="Wyoming"/>
    <d v="2022-12-01T00:00:00"/>
    <d v="2023-12-01T00:00:00"/>
    <x v="11"/>
    <s v="Regulated Electric (122)"/>
    <s v="Cheyenne Light Fuel &amp; Power Co"/>
    <x v="4"/>
    <x v="40"/>
  </r>
  <r>
    <n v="5"/>
    <n v="122"/>
    <x v="68"/>
    <s v="101000 Plant In Service"/>
    <n v="1"/>
    <n v="1960722.81"/>
    <n v="0"/>
    <n v="0"/>
    <n v="0"/>
    <n v="0"/>
    <n v="0"/>
    <n v="1960722.81"/>
    <s v="Wyoming"/>
    <d v="2022-12-01T00:00:00"/>
    <d v="2023-12-01T00:00:00"/>
    <x v="12"/>
    <s v="Regulated Electric (122)"/>
    <s v="Cheyenne Light Fuel &amp; Power Co"/>
    <x v="4"/>
    <x v="40"/>
  </r>
  <r>
    <n v="5"/>
    <n v="122"/>
    <x v="68"/>
    <s v="101000 Plant In Service"/>
    <n v="1"/>
    <n v="1960722.81"/>
    <n v="0"/>
    <n v="0"/>
    <n v="0"/>
    <n v="0"/>
    <n v="0"/>
    <n v="1960722.81"/>
    <s v="Wyoming"/>
    <d v="2022-12-01T00:00:00"/>
    <d v="2023-12-01T00:00:00"/>
    <x v="0"/>
    <s v="Regulated Electric (122)"/>
    <s v="Cheyenne Light Fuel &amp; Power Co"/>
    <x v="4"/>
    <x v="40"/>
  </r>
  <r>
    <n v="5"/>
    <n v="122"/>
    <x v="68"/>
    <s v="101000 Plant In Service"/>
    <n v="1"/>
    <n v="1960722.81"/>
    <n v="0"/>
    <n v="0"/>
    <n v="0"/>
    <n v="0"/>
    <n v="0"/>
    <n v="1960722.81"/>
    <s v="Wyoming"/>
    <d v="2022-12-01T00:00:00"/>
    <d v="2023-12-01T00:00:00"/>
    <x v="1"/>
    <s v="Regulated Electric (122)"/>
    <s v="Cheyenne Light Fuel &amp; Power Co"/>
    <x v="4"/>
    <x v="40"/>
  </r>
  <r>
    <n v="5"/>
    <n v="122"/>
    <x v="68"/>
    <s v="101000 Plant In Service"/>
    <n v="1"/>
    <n v="1960722.81"/>
    <n v="0"/>
    <n v="0"/>
    <n v="0"/>
    <n v="0"/>
    <n v="0"/>
    <n v="1960722.81"/>
    <s v="Wyoming"/>
    <d v="2022-12-01T00:00:00"/>
    <d v="2023-12-01T00:00:00"/>
    <x v="2"/>
    <s v="Regulated Electric (122)"/>
    <s v="Cheyenne Light Fuel &amp; Power Co"/>
    <x v="4"/>
    <x v="40"/>
  </r>
  <r>
    <n v="5"/>
    <n v="122"/>
    <x v="68"/>
    <s v="101000 Plant In Service"/>
    <n v="1"/>
    <n v="1960722.81"/>
    <n v="0"/>
    <n v="0"/>
    <n v="0"/>
    <n v="0"/>
    <n v="0"/>
    <n v="1960722.81"/>
    <s v="Wyoming"/>
    <d v="2022-12-01T00:00:00"/>
    <d v="2023-12-01T00:00:00"/>
    <x v="3"/>
    <s v="Regulated Electric (122)"/>
    <s v="Cheyenne Light Fuel &amp; Power Co"/>
    <x v="4"/>
    <x v="40"/>
  </r>
  <r>
    <n v="5"/>
    <n v="122"/>
    <x v="68"/>
    <s v="101000 Plant In Service"/>
    <n v="1"/>
    <n v="1960722.81"/>
    <n v="0"/>
    <n v="0"/>
    <n v="0"/>
    <n v="0"/>
    <n v="0"/>
    <n v="1960722.81"/>
    <s v="Wyoming"/>
    <d v="2022-12-01T00:00:00"/>
    <d v="2023-12-01T00:00:00"/>
    <x v="4"/>
    <s v="Regulated Electric (122)"/>
    <s v="Cheyenne Light Fuel &amp; Power Co"/>
    <x v="4"/>
    <x v="40"/>
  </r>
  <r>
    <n v="5"/>
    <n v="122"/>
    <x v="68"/>
    <s v="101000 Plant In Service"/>
    <n v="1"/>
    <n v="1960722.81"/>
    <n v="0"/>
    <n v="0"/>
    <n v="0"/>
    <n v="0"/>
    <n v="0"/>
    <n v="1960722.81"/>
    <s v="Wyoming"/>
    <d v="2022-12-01T00:00:00"/>
    <d v="2023-12-01T00:00:00"/>
    <x v="5"/>
    <s v="Regulated Electric (122)"/>
    <s v="Cheyenne Light Fuel &amp; Power Co"/>
    <x v="4"/>
    <x v="40"/>
  </r>
  <r>
    <n v="5"/>
    <n v="122"/>
    <x v="68"/>
    <s v="101000 Plant In Service"/>
    <n v="1"/>
    <n v="1960722.81"/>
    <n v="0"/>
    <n v="0"/>
    <n v="0"/>
    <n v="0"/>
    <n v="0"/>
    <n v="1960722.81"/>
    <s v="Wyoming"/>
    <d v="2022-12-01T00:00:00"/>
    <d v="2023-12-01T00:00:00"/>
    <x v="6"/>
    <s v="Regulated Electric (122)"/>
    <s v="Cheyenne Light Fuel &amp; Power Co"/>
    <x v="4"/>
    <x v="40"/>
  </r>
  <r>
    <n v="5"/>
    <n v="122"/>
    <x v="68"/>
    <s v="101000 Plant In Service"/>
    <n v="1"/>
    <n v="1960722.81"/>
    <n v="0"/>
    <n v="0"/>
    <n v="0"/>
    <n v="0"/>
    <n v="0"/>
    <n v="1960722.81"/>
    <s v="Wyoming"/>
    <d v="2022-12-01T00:00:00"/>
    <d v="2023-12-01T00:00:00"/>
    <x v="7"/>
    <s v="Regulated Electric (122)"/>
    <s v="Cheyenne Light Fuel &amp; Power Co"/>
    <x v="4"/>
    <x v="40"/>
  </r>
  <r>
    <n v="5"/>
    <n v="122"/>
    <x v="68"/>
    <s v="101000 Plant In Service"/>
    <n v="1"/>
    <n v="1960722.81"/>
    <n v="0"/>
    <n v="0"/>
    <n v="0"/>
    <n v="0"/>
    <n v="0"/>
    <n v="1960722.81"/>
    <s v="Wyoming"/>
    <d v="2022-12-01T00:00:00"/>
    <d v="2023-12-01T00:00:00"/>
    <x v="8"/>
    <s v="Regulated Electric (122)"/>
    <s v="Cheyenne Light Fuel &amp; Power Co"/>
    <x v="4"/>
    <x v="40"/>
  </r>
  <r>
    <n v="5"/>
    <n v="122"/>
    <x v="68"/>
    <s v="101000 Plant In Service"/>
    <n v="1"/>
    <n v="1960722.81"/>
    <n v="0"/>
    <n v="0"/>
    <n v="0"/>
    <n v="0"/>
    <n v="0"/>
    <n v="1960722.81"/>
    <s v="Wyoming"/>
    <d v="2022-12-01T00:00:00"/>
    <d v="2023-12-01T00:00:00"/>
    <x v="9"/>
    <s v="Regulated Electric (122)"/>
    <s v="Cheyenne Light Fuel &amp; Power Co"/>
    <x v="4"/>
    <x v="40"/>
  </r>
  <r>
    <n v="5"/>
    <n v="122"/>
    <x v="68"/>
    <s v="101000 Plant In Service"/>
    <n v="1"/>
    <n v="1960722.81"/>
    <n v="0"/>
    <n v="0"/>
    <n v="0"/>
    <n v="0"/>
    <n v="0"/>
    <n v="1960722.81"/>
    <s v="Wyoming"/>
    <d v="2022-12-01T00:00:00"/>
    <d v="2023-12-01T00:00:00"/>
    <x v="10"/>
    <s v="Regulated Electric (122)"/>
    <s v="Cheyenne Light Fuel &amp; Power Co"/>
    <x v="4"/>
    <x v="40"/>
  </r>
  <r>
    <n v="5"/>
    <n v="122"/>
    <x v="69"/>
    <s v="101000 Plant In Service"/>
    <n v="1"/>
    <n v="8346784"/>
    <n v="0"/>
    <n v="-2029.5800000000002"/>
    <n v="0"/>
    <n v="0"/>
    <n v="0"/>
    <n v="8344754.4199999999"/>
    <s v="Wyoming"/>
    <d v="2022-12-01T00:00:00"/>
    <d v="2023-12-01T00:00:00"/>
    <x v="11"/>
    <s v="Regulated Electric (122)"/>
    <s v="Cheyenne Light Fuel &amp; Power Co"/>
    <x v="4"/>
    <x v="41"/>
  </r>
  <r>
    <n v="5"/>
    <n v="122"/>
    <x v="69"/>
    <s v="101000 Plant In Service"/>
    <n v="1"/>
    <n v="8344754.4199999999"/>
    <n v="104813.84"/>
    <n v="0"/>
    <n v="0"/>
    <n v="0"/>
    <n v="0"/>
    <n v="8449568.2599999998"/>
    <s v="Wyoming"/>
    <d v="2022-12-01T00:00:00"/>
    <d v="2023-12-01T00:00:00"/>
    <x v="12"/>
    <s v="Regulated Electric (122)"/>
    <s v="Cheyenne Light Fuel &amp; Power Co"/>
    <x v="4"/>
    <x v="41"/>
  </r>
  <r>
    <n v="5"/>
    <n v="122"/>
    <x v="69"/>
    <s v="101000 Plant In Service"/>
    <n v="1"/>
    <n v="8449568.2599999998"/>
    <n v="46769.51"/>
    <n v="0"/>
    <n v="0"/>
    <n v="0"/>
    <n v="0"/>
    <n v="8496337.7699999996"/>
    <s v="Wyoming"/>
    <d v="2022-12-01T00:00:00"/>
    <d v="2023-12-01T00:00:00"/>
    <x v="0"/>
    <s v="Regulated Electric (122)"/>
    <s v="Cheyenne Light Fuel &amp; Power Co"/>
    <x v="4"/>
    <x v="41"/>
  </r>
  <r>
    <n v="5"/>
    <n v="122"/>
    <x v="69"/>
    <s v="101000 Plant In Service"/>
    <n v="1"/>
    <n v="8496337.7699999996"/>
    <n v="4097.05"/>
    <n v="-336.08"/>
    <n v="0"/>
    <n v="0"/>
    <n v="0"/>
    <n v="8500098.7400000002"/>
    <s v="Wyoming"/>
    <d v="2022-12-01T00:00:00"/>
    <d v="2023-12-01T00:00:00"/>
    <x v="1"/>
    <s v="Regulated Electric (122)"/>
    <s v="Cheyenne Light Fuel &amp; Power Co"/>
    <x v="4"/>
    <x v="41"/>
  </r>
  <r>
    <n v="5"/>
    <n v="122"/>
    <x v="69"/>
    <s v="101000 Plant In Service"/>
    <n v="1"/>
    <n v="8500098.7400000002"/>
    <n v="9501.35"/>
    <n v="-112.03"/>
    <n v="0"/>
    <n v="0"/>
    <n v="0"/>
    <n v="8509488.0600000005"/>
    <s v="Wyoming"/>
    <d v="2022-12-01T00:00:00"/>
    <d v="2023-12-01T00:00:00"/>
    <x v="2"/>
    <s v="Regulated Electric (122)"/>
    <s v="Cheyenne Light Fuel &amp; Power Co"/>
    <x v="4"/>
    <x v="41"/>
  </r>
  <r>
    <n v="5"/>
    <n v="122"/>
    <x v="69"/>
    <s v="101000 Plant In Service"/>
    <n v="1"/>
    <n v="8509488.0600000005"/>
    <n v="0"/>
    <n v="0"/>
    <n v="0"/>
    <n v="0"/>
    <n v="0"/>
    <n v="8509488.0600000005"/>
    <s v="Wyoming"/>
    <d v="2022-12-01T00:00:00"/>
    <d v="2023-12-01T00:00:00"/>
    <x v="3"/>
    <s v="Regulated Electric (122)"/>
    <s v="Cheyenne Light Fuel &amp; Power Co"/>
    <x v="4"/>
    <x v="41"/>
  </r>
  <r>
    <n v="5"/>
    <n v="122"/>
    <x v="69"/>
    <s v="101000 Plant In Service"/>
    <n v="1"/>
    <n v="8509488.0600000005"/>
    <n v="83885.89"/>
    <n v="-336.09000000000003"/>
    <n v="0"/>
    <n v="0"/>
    <n v="0"/>
    <n v="8593037.8599999994"/>
    <s v="Wyoming"/>
    <d v="2022-12-01T00:00:00"/>
    <d v="2023-12-01T00:00:00"/>
    <x v="4"/>
    <s v="Regulated Electric (122)"/>
    <s v="Cheyenne Light Fuel &amp; Power Co"/>
    <x v="4"/>
    <x v="41"/>
  </r>
  <r>
    <n v="5"/>
    <n v="122"/>
    <x v="69"/>
    <s v="101000 Plant In Service"/>
    <n v="1"/>
    <n v="8593037.8599999994"/>
    <n v="469.66"/>
    <n v="0"/>
    <n v="0"/>
    <n v="0"/>
    <n v="0"/>
    <n v="8593507.5199999996"/>
    <s v="Wyoming"/>
    <d v="2022-12-01T00:00:00"/>
    <d v="2023-12-01T00:00:00"/>
    <x v="5"/>
    <s v="Regulated Electric (122)"/>
    <s v="Cheyenne Light Fuel &amp; Power Co"/>
    <x v="4"/>
    <x v="41"/>
  </r>
  <r>
    <n v="5"/>
    <n v="122"/>
    <x v="69"/>
    <s v="101000 Plant In Service"/>
    <n v="1"/>
    <n v="8593507.5199999996"/>
    <n v="0"/>
    <n v="-88.03"/>
    <n v="0"/>
    <n v="0"/>
    <n v="0"/>
    <n v="8593419.4900000002"/>
    <s v="Wyoming"/>
    <d v="2022-12-01T00:00:00"/>
    <d v="2023-12-01T00:00:00"/>
    <x v="6"/>
    <s v="Regulated Electric (122)"/>
    <s v="Cheyenne Light Fuel &amp; Power Co"/>
    <x v="4"/>
    <x v="41"/>
  </r>
  <r>
    <n v="5"/>
    <n v="122"/>
    <x v="69"/>
    <s v="101000 Plant In Service"/>
    <n v="1"/>
    <n v="8593419.4900000002"/>
    <n v="632.43000000000006"/>
    <n v="0"/>
    <n v="0"/>
    <n v="0"/>
    <n v="0"/>
    <n v="8594051.9199999999"/>
    <s v="Wyoming"/>
    <d v="2022-12-01T00:00:00"/>
    <d v="2023-12-01T00:00:00"/>
    <x v="7"/>
    <s v="Regulated Electric (122)"/>
    <s v="Cheyenne Light Fuel &amp; Power Co"/>
    <x v="4"/>
    <x v="41"/>
  </r>
  <r>
    <n v="5"/>
    <n v="122"/>
    <x v="69"/>
    <s v="101000 Plant In Service"/>
    <n v="1"/>
    <n v="8594051.9199999999"/>
    <n v="0"/>
    <n v="-552.20000000000005"/>
    <n v="0"/>
    <n v="0"/>
    <n v="0"/>
    <n v="8593499.7200000007"/>
    <s v="Wyoming"/>
    <d v="2022-12-01T00:00:00"/>
    <d v="2023-12-01T00:00:00"/>
    <x v="8"/>
    <s v="Regulated Electric (122)"/>
    <s v="Cheyenne Light Fuel &amp; Power Co"/>
    <x v="4"/>
    <x v="41"/>
  </r>
  <r>
    <n v="5"/>
    <n v="122"/>
    <x v="69"/>
    <s v="101000 Plant In Service"/>
    <n v="1"/>
    <n v="8593499.7200000007"/>
    <n v="0"/>
    <n v="0"/>
    <n v="0"/>
    <n v="0"/>
    <n v="0"/>
    <n v="8593499.7200000007"/>
    <s v="Wyoming"/>
    <d v="2022-12-01T00:00:00"/>
    <d v="2023-12-01T00:00:00"/>
    <x v="9"/>
    <s v="Regulated Electric (122)"/>
    <s v="Cheyenne Light Fuel &amp; Power Co"/>
    <x v="4"/>
    <x v="41"/>
  </r>
  <r>
    <n v="5"/>
    <n v="122"/>
    <x v="69"/>
    <s v="101000 Plant In Service"/>
    <n v="1"/>
    <n v="8593499.7200000007"/>
    <n v="7013.81"/>
    <n v="-560.13"/>
    <n v="0"/>
    <n v="0"/>
    <n v="0"/>
    <n v="8599953.4000000004"/>
    <s v="Wyoming"/>
    <d v="2022-12-01T00:00:00"/>
    <d v="2023-12-01T00:00:00"/>
    <x v="10"/>
    <s v="Regulated Electric (122)"/>
    <s v="Cheyenne Light Fuel &amp; Power Co"/>
    <x v="4"/>
    <x v="41"/>
  </r>
  <r>
    <n v="5"/>
    <n v="122"/>
    <x v="70"/>
    <s v="101000 Plant In Service"/>
    <n v="1"/>
    <n v="113520.19"/>
    <n v="0"/>
    <n v="0"/>
    <n v="0"/>
    <n v="0"/>
    <n v="0"/>
    <n v="113520.19"/>
    <s v="Wyoming"/>
    <d v="2022-12-01T00:00:00"/>
    <d v="2023-12-01T00:00:00"/>
    <x v="11"/>
    <s v="Regulated Electric (122)"/>
    <s v="Cheyenne Light Fuel &amp; Power Co"/>
    <x v="1"/>
    <x v="3"/>
  </r>
  <r>
    <n v="5"/>
    <n v="122"/>
    <x v="70"/>
    <s v="101000 Plant In Service"/>
    <n v="1"/>
    <n v="113520.19"/>
    <n v="0"/>
    <n v="0"/>
    <n v="0"/>
    <n v="0"/>
    <n v="0"/>
    <n v="113520.19"/>
    <s v="Wyoming"/>
    <d v="2022-12-01T00:00:00"/>
    <d v="2023-12-01T00:00:00"/>
    <x v="12"/>
    <s v="Regulated Electric (122)"/>
    <s v="Cheyenne Light Fuel &amp; Power Co"/>
    <x v="1"/>
    <x v="3"/>
  </r>
  <r>
    <n v="5"/>
    <n v="122"/>
    <x v="70"/>
    <s v="101000 Plant In Service"/>
    <n v="1"/>
    <n v="113520.19"/>
    <n v="0"/>
    <n v="0"/>
    <n v="0"/>
    <n v="0"/>
    <n v="0"/>
    <n v="113520.19"/>
    <s v="Wyoming"/>
    <d v="2022-12-01T00:00:00"/>
    <d v="2023-12-01T00:00:00"/>
    <x v="0"/>
    <s v="Regulated Electric (122)"/>
    <s v="Cheyenne Light Fuel &amp; Power Co"/>
    <x v="1"/>
    <x v="3"/>
  </r>
  <r>
    <n v="5"/>
    <n v="122"/>
    <x v="70"/>
    <s v="101000 Plant In Service"/>
    <n v="1"/>
    <n v="113520.19"/>
    <n v="0"/>
    <n v="0"/>
    <n v="0"/>
    <n v="0"/>
    <n v="0"/>
    <n v="113520.19"/>
    <s v="Wyoming"/>
    <d v="2022-12-01T00:00:00"/>
    <d v="2023-12-01T00:00:00"/>
    <x v="1"/>
    <s v="Regulated Electric (122)"/>
    <s v="Cheyenne Light Fuel &amp; Power Co"/>
    <x v="1"/>
    <x v="3"/>
  </r>
  <r>
    <n v="5"/>
    <n v="122"/>
    <x v="70"/>
    <s v="101000 Plant In Service"/>
    <n v="1"/>
    <n v="113520.19"/>
    <n v="0"/>
    <n v="0"/>
    <n v="0"/>
    <n v="0"/>
    <n v="0"/>
    <n v="113520.19"/>
    <s v="Wyoming"/>
    <d v="2022-12-01T00:00:00"/>
    <d v="2023-12-01T00:00:00"/>
    <x v="2"/>
    <s v="Regulated Electric (122)"/>
    <s v="Cheyenne Light Fuel &amp; Power Co"/>
    <x v="1"/>
    <x v="3"/>
  </r>
  <r>
    <n v="5"/>
    <n v="122"/>
    <x v="70"/>
    <s v="101000 Plant In Service"/>
    <n v="1"/>
    <n v="113520.19"/>
    <n v="0"/>
    <n v="0"/>
    <n v="0"/>
    <n v="0"/>
    <n v="0"/>
    <n v="113520.19"/>
    <s v="Wyoming"/>
    <d v="2022-12-01T00:00:00"/>
    <d v="2023-12-01T00:00:00"/>
    <x v="3"/>
    <s v="Regulated Electric (122)"/>
    <s v="Cheyenne Light Fuel &amp; Power Co"/>
    <x v="1"/>
    <x v="3"/>
  </r>
  <r>
    <n v="5"/>
    <n v="122"/>
    <x v="70"/>
    <s v="101000 Plant In Service"/>
    <n v="1"/>
    <n v="113520.19"/>
    <n v="0"/>
    <n v="0"/>
    <n v="0"/>
    <n v="0"/>
    <n v="0"/>
    <n v="113520.19"/>
    <s v="Wyoming"/>
    <d v="2022-12-01T00:00:00"/>
    <d v="2023-12-01T00:00:00"/>
    <x v="4"/>
    <s v="Regulated Electric (122)"/>
    <s v="Cheyenne Light Fuel &amp; Power Co"/>
    <x v="1"/>
    <x v="3"/>
  </r>
  <r>
    <n v="5"/>
    <n v="122"/>
    <x v="70"/>
    <s v="101000 Plant In Service"/>
    <n v="1"/>
    <n v="113520.19"/>
    <n v="0"/>
    <n v="0"/>
    <n v="0"/>
    <n v="0"/>
    <n v="0"/>
    <n v="113520.19"/>
    <s v="Wyoming"/>
    <d v="2022-12-01T00:00:00"/>
    <d v="2023-12-01T00:00:00"/>
    <x v="5"/>
    <s v="Regulated Electric (122)"/>
    <s v="Cheyenne Light Fuel &amp; Power Co"/>
    <x v="1"/>
    <x v="3"/>
  </r>
  <r>
    <n v="5"/>
    <n v="122"/>
    <x v="70"/>
    <s v="101000 Plant In Service"/>
    <n v="1"/>
    <n v="113520.19"/>
    <n v="0"/>
    <n v="0"/>
    <n v="0"/>
    <n v="0"/>
    <n v="0"/>
    <n v="113520.19"/>
    <s v="Wyoming"/>
    <d v="2022-12-01T00:00:00"/>
    <d v="2023-12-01T00:00:00"/>
    <x v="6"/>
    <s v="Regulated Electric (122)"/>
    <s v="Cheyenne Light Fuel &amp; Power Co"/>
    <x v="1"/>
    <x v="3"/>
  </r>
  <r>
    <n v="5"/>
    <n v="122"/>
    <x v="70"/>
    <s v="101000 Plant In Service"/>
    <n v="1"/>
    <n v="113520.19"/>
    <n v="0"/>
    <n v="0"/>
    <n v="0"/>
    <n v="0"/>
    <n v="0"/>
    <n v="113520.19"/>
    <s v="Wyoming"/>
    <d v="2022-12-01T00:00:00"/>
    <d v="2023-12-01T00:00:00"/>
    <x v="7"/>
    <s v="Regulated Electric (122)"/>
    <s v="Cheyenne Light Fuel &amp; Power Co"/>
    <x v="1"/>
    <x v="3"/>
  </r>
  <r>
    <n v="5"/>
    <n v="122"/>
    <x v="70"/>
    <s v="101000 Plant In Service"/>
    <n v="1"/>
    <n v="113520.19"/>
    <n v="0"/>
    <n v="0"/>
    <n v="0"/>
    <n v="0"/>
    <n v="0"/>
    <n v="113520.19"/>
    <s v="Wyoming"/>
    <d v="2022-12-01T00:00:00"/>
    <d v="2023-12-01T00:00:00"/>
    <x v="8"/>
    <s v="Regulated Electric (122)"/>
    <s v="Cheyenne Light Fuel &amp; Power Co"/>
    <x v="1"/>
    <x v="3"/>
  </r>
  <r>
    <n v="5"/>
    <n v="122"/>
    <x v="70"/>
    <s v="101000 Plant In Service"/>
    <n v="1"/>
    <n v="113520.19"/>
    <n v="0"/>
    <n v="0"/>
    <n v="0"/>
    <n v="0"/>
    <n v="0"/>
    <n v="113520.19"/>
    <s v="Wyoming"/>
    <d v="2022-12-01T00:00:00"/>
    <d v="2023-12-01T00:00:00"/>
    <x v="9"/>
    <s v="Regulated Electric (122)"/>
    <s v="Cheyenne Light Fuel &amp; Power Co"/>
    <x v="1"/>
    <x v="3"/>
  </r>
  <r>
    <n v="5"/>
    <n v="122"/>
    <x v="70"/>
    <s v="101000 Plant In Service"/>
    <n v="1"/>
    <n v="113520.19"/>
    <n v="0"/>
    <n v="0"/>
    <n v="0"/>
    <n v="0"/>
    <n v="0"/>
    <n v="113520.19"/>
    <s v="Wyoming"/>
    <d v="2022-12-01T00:00:00"/>
    <d v="2023-12-01T00:00:00"/>
    <x v="10"/>
    <s v="Regulated Electric (122)"/>
    <s v="Cheyenne Light Fuel &amp; Power Co"/>
    <x v="1"/>
    <x v="3"/>
  </r>
  <r>
    <n v="5"/>
    <n v="122"/>
    <x v="71"/>
    <s v="101000 Plant In Service"/>
    <n v="1"/>
    <n v="553803.26"/>
    <n v="-9.66"/>
    <n v="0"/>
    <n v="0"/>
    <n v="0"/>
    <n v="0"/>
    <n v="553793.6"/>
    <s v="Wyoming"/>
    <d v="2022-12-01T00:00:00"/>
    <d v="2023-12-01T00:00:00"/>
    <x v="11"/>
    <s v="Regulated Electric (122)"/>
    <s v="Cheyenne Light Fuel &amp; Power Co"/>
    <x v="1"/>
    <x v="4"/>
  </r>
  <r>
    <n v="5"/>
    <n v="122"/>
    <x v="71"/>
    <s v="101000 Plant In Service"/>
    <n v="1"/>
    <n v="553793.6"/>
    <n v="0"/>
    <n v="0"/>
    <n v="7009.74"/>
    <n v="-7009.74"/>
    <n v="0"/>
    <n v="553793.6"/>
    <s v="Wyoming"/>
    <d v="2022-12-01T00:00:00"/>
    <d v="2023-12-01T00:00:00"/>
    <x v="12"/>
    <s v="Regulated Electric (122)"/>
    <s v="Cheyenne Light Fuel &amp; Power Co"/>
    <x v="1"/>
    <x v="4"/>
  </r>
  <r>
    <n v="5"/>
    <n v="122"/>
    <x v="71"/>
    <s v="101000 Plant In Service"/>
    <n v="1"/>
    <n v="553793.6"/>
    <n v="0"/>
    <n v="0"/>
    <n v="0"/>
    <n v="0"/>
    <n v="0"/>
    <n v="553793.6"/>
    <s v="Wyoming"/>
    <d v="2022-12-01T00:00:00"/>
    <d v="2023-12-01T00:00:00"/>
    <x v="0"/>
    <s v="Regulated Electric (122)"/>
    <s v="Cheyenne Light Fuel &amp; Power Co"/>
    <x v="1"/>
    <x v="4"/>
  </r>
  <r>
    <n v="5"/>
    <n v="122"/>
    <x v="71"/>
    <s v="101000 Plant In Service"/>
    <n v="1"/>
    <n v="553793.6"/>
    <n v="0"/>
    <n v="0"/>
    <n v="0"/>
    <n v="0"/>
    <n v="0"/>
    <n v="553793.6"/>
    <s v="Wyoming"/>
    <d v="2022-12-01T00:00:00"/>
    <d v="2023-12-01T00:00:00"/>
    <x v="1"/>
    <s v="Regulated Electric (122)"/>
    <s v="Cheyenne Light Fuel &amp; Power Co"/>
    <x v="1"/>
    <x v="4"/>
  </r>
  <r>
    <n v="5"/>
    <n v="122"/>
    <x v="71"/>
    <s v="101000 Plant In Service"/>
    <n v="1"/>
    <n v="553793.6"/>
    <n v="0"/>
    <n v="0"/>
    <n v="0"/>
    <n v="0"/>
    <n v="0"/>
    <n v="553793.6"/>
    <s v="Wyoming"/>
    <d v="2022-12-01T00:00:00"/>
    <d v="2023-12-01T00:00:00"/>
    <x v="2"/>
    <s v="Regulated Electric (122)"/>
    <s v="Cheyenne Light Fuel &amp; Power Co"/>
    <x v="1"/>
    <x v="4"/>
  </r>
  <r>
    <n v="5"/>
    <n v="122"/>
    <x v="71"/>
    <s v="101000 Plant In Service"/>
    <n v="1"/>
    <n v="553793.6"/>
    <n v="0"/>
    <n v="0"/>
    <n v="0"/>
    <n v="0"/>
    <n v="0"/>
    <n v="553793.6"/>
    <s v="Wyoming"/>
    <d v="2022-12-01T00:00:00"/>
    <d v="2023-12-01T00:00:00"/>
    <x v="3"/>
    <s v="Regulated Electric (122)"/>
    <s v="Cheyenne Light Fuel &amp; Power Co"/>
    <x v="1"/>
    <x v="4"/>
  </r>
  <r>
    <n v="5"/>
    <n v="122"/>
    <x v="71"/>
    <s v="101000 Plant In Service"/>
    <n v="1"/>
    <n v="553793.6"/>
    <n v="0"/>
    <n v="0"/>
    <n v="0"/>
    <n v="0"/>
    <n v="0"/>
    <n v="553793.6"/>
    <s v="Wyoming"/>
    <d v="2022-12-01T00:00:00"/>
    <d v="2023-12-01T00:00:00"/>
    <x v="4"/>
    <s v="Regulated Electric (122)"/>
    <s v="Cheyenne Light Fuel &amp; Power Co"/>
    <x v="1"/>
    <x v="4"/>
  </r>
  <r>
    <n v="5"/>
    <n v="122"/>
    <x v="71"/>
    <s v="101000 Plant In Service"/>
    <n v="1"/>
    <n v="553793.6"/>
    <n v="0"/>
    <n v="0"/>
    <n v="0"/>
    <n v="0"/>
    <n v="0"/>
    <n v="553793.6"/>
    <s v="Wyoming"/>
    <d v="2022-12-01T00:00:00"/>
    <d v="2023-12-01T00:00:00"/>
    <x v="5"/>
    <s v="Regulated Electric (122)"/>
    <s v="Cheyenne Light Fuel &amp; Power Co"/>
    <x v="1"/>
    <x v="4"/>
  </r>
  <r>
    <n v="5"/>
    <n v="122"/>
    <x v="71"/>
    <s v="101000 Plant In Service"/>
    <n v="1"/>
    <n v="553793.6"/>
    <n v="0"/>
    <n v="0"/>
    <n v="0"/>
    <n v="0"/>
    <n v="0"/>
    <n v="553793.6"/>
    <s v="Wyoming"/>
    <d v="2022-12-01T00:00:00"/>
    <d v="2023-12-01T00:00:00"/>
    <x v="6"/>
    <s v="Regulated Electric (122)"/>
    <s v="Cheyenne Light Fuel &amp; Power Co"/>
    <x v="1"/>
    <x v="4"/>
  </r>
  <r>
    <n v="5"/>
    <n v="122"/>
    <x v="71"/>
    <s v="101000 Plant In Service"/>
    <n v="1"/>
    <n v="553793.6"/>
    <n v="0"/>
    <n v="0"/>
    <n v="0"/>
    <n v="0"/>
    <n v="0"/>
    <n v="553793.6"/>
    <s v="Wyoming"/>
    <d v="2022-12-01T00:00:00"/>
    <d v="2023-12-01T00:00:00"/>
    <x v="7"/>
    <s v="Regulated Electric (122)"/>
    <s v="Cheyenne Light Fuel &amp; Power Co"/>
    <x v="1"/>
    <x v="4"/>
  </r>
  <r>
    <n v="5"/>
    <n v="122"/>
    <x v="71"/>
    <s v="101000 Plant In Service"/>
    <n v="1"/>
    <n v="553793.6"/>
    <n v="0"/>
    <n v="0"/>
    <n v="0"/>
    <n v="0"/>
    <n v="0"/>
    <n v="553793.6"/>
    <s v="Wyoming"/>
    <d v="2022-12-01T00:00:00"/>
    <d v="2023-12-01T00:00:00"/>
    <x v="8"/>
    <s v="Regulated Electric (122)"/>
    <s v="Cheyenne Light Fuel &amp; Power Co"/>
    <x v="1"/>
    <x v="4"/>
  </r>
  <r>
    <n v="5"/>
    <n v="122"/>
    <x v="71"/>
    <s v="101000 Plant In Service"/>
    <n v="1"/>
    <n v="553793.6"/>
    <n v="0"/>
    <n v="0"/>
    <n v="0"/>
    <n v="0"/>
    <n v="0"/>
    <n v="553793.6"/>
    <s v="Wyoming"/>
    <d v="2022-12-01T00:00:00"/>
    <d v="2023-12-01T00:00:00"/>
    <x v="9"/>
    <s v="Regulated Electric (122)"/>
    <s v="Cheyenne Light Fuel &amp; Power Co"/>
    <x v="1"/>
    <x v="4"/>
  </r>
  <r>
    <n v="5"/>
    <n v="122"/>
    <x v="71"/>
    <s v="101000 Plant In Service"/>
    <n v="1"/>
    <n v="553793.6"/>
    <n v="0"/>
    <n v="0"/>
    <n v="0"/>
    <n v="0"/>
    <n v="0"/>
    <n v="553793.6"/>
    <s v="Wyoming"/>
    <d v="2022-12-01T00:00:00"/>
    <d v="2023-12-01T00:00:00"/>
    <x v="10"/>
    <s v="Regulated Electric (122)"/>
    <s v="Cheyenne Light Fuel &amp; Power Co"/>
    <x v="1"/>
    <x v="4"/>
  </r>
  <r>
    <n v="5"/>
    <n v="122"/>
    <x v="72"/>
    <s v="101000 Plant In Service"/>
    <n v="1"/>
    <n v="611652.49"/>
    <n v="0"/>
    <n v="0"/>
    <n v="0"/>
    <n v="0"/>
    <n v="0"/>
    <n v="611652.49"/>
    <s v="Wyoming"/>
    <d v="2022-12-01T00:00:00"/>
    <d v="2023-12-01T00:00:00"/>
    <x v="11"/>
    <s v="Regulated Electric (122)"/>
    <s v="Cheyenne Light Fuel &amp; Power Co"/>
    <x v="1"/>
    <x v="4"/>
  </r>
  <r>
    <n v="5"/>
    <n v="122"/>
    <x v="72"/>
    <s v="101000 Plant In Service"/>
    <n v="1"/>
    <n v="611652.49"/>
    <n v="0"/>
    <n v="0"/>
    <n v="0"/>
    <n v="0"/>
    <n v="0"/>
    <n v="611652.49"/>
    <s v="Wyoming"/>
    <d v="2022-12-01T00:00:00"/>
    <d v="2023-12-01T00:00:00"/>
    <x v="12"/>
    <s v="Regulated Electric (122)"/>
    <s v="Cheyenne Light Fuel &amp; Power Co"/>
    <x v="1"/>
    <x v="4"/>
  </r>
  <r>
    <n v="5"/>
    <n v="122"/>
    <x v="72"/>
    <s v="101000 Plant In Service"/>
    <n v="1"/>
    <n v="611652.49"/>
    <n v="0"/>
    <n v="0"/>
    <n v="0"/>
    <n v="0"/>
    <n v="0"/>
    <n v="611652.49"/>
    <s v="Wyoming"/>
    <d v="2022-12-01T00:00:00"/>
    <d v="2023-12-01T00:00:00"/>
    <x v="0"/>
    <s v="Regulated Electric (122)"/>
    <s v="Cheyenne Light Fuel &amp; Power Co"/>
    <x v="1"/>
    <x v="4"/>
  </r>
  <r>
    <n v="5"/>
    <n v="122"/>
    <x v="72"/>
    <s v="101000 Plant In Service"/>
    <n v="1"/>
    <n v="611652.49"/>
    <n v="0"/>
    <n v="0"/>
    <n v="0"/>
    <n v="0"/>
    <n v="0"/>
    <n v="611652.49"/>
    <s v="Wyoming"/>
    <d v="2022-12-01T00:00:00"/>
    <d v="2023-12-01T00:00:00"/>
    <x v="1"/>
    <s v="Regulated Electric (122)"/>
    <s v="Cheyenne Light Fuel &amp; Power Co"/>
    <x v="1"/>
    <x v="4"/>
  </r>
  <r>
    <n v="5"/>
    <n v="122"/>
    <x v="72"/>
    <s v="101000 Plant In Service"/>
    <n v="1"/>
    <n v="611652.49"/>
    <n v="0"/>
    <n v="0"/>
    <n v="0"/>
    <n v="0"/>
    <n v="0"/>
    <n v="611652.49"/>
    <s v="Wyoming"/>
    <d v="2022-12-01T00:00:00"/>
    <d v="2023-12-01T00:00:00"/>
    <x v="2"/>
    <s v="Regulated Electric (122)"/>
    <s v="Cheyenne Light Fuel &amp; Power Co"/>
    <x v="1"/>
    <x v="4"/>
  </r>
  <r>
    <n v="5"/>
    <n v="122"/>
    <x v="72"/>
    <s v="101000 Plant In Service"/>
    <n v="1"/>
    <n v="611652.49"/>
    <n v="0"/>
    <n v="0"/>
    <n v="0"/>
    <n v="0"/>
    <n v="0"/>
    <n v="611652.49"/>
    <s v="Wyoming"/>
    <d v="2022-12-01T00:00:00"/>
    <d v="2023-12-01T00:00:00"/>
    <x v="3"/>
    <s v="Regulated Electric (122)"/>
    <s v="Cheyenne Light Fuel &amp; Power Co"/>
    <x v="1"/>
    <x v="4"/>
  </r>
  <r>
    <n v="5"/>
    <n v="122"/>
    <x v="72"/>
    <s v="101000 Plant In Service"/>
    <n v="1"/>
    <n v="611652.49"/>
    <n v="0"/>
    <n v="0"/>
    <n v="0"/>
    <n v="0"/>
    <n v="0"/>
    <n v="611652.49"/>
    <s v="Wyoming"/>
    <d v="2022-12-01T00:00:00"/>
    <d v="2023-12-01T00:00:00"/>
    <x v="4"/>
    <s v="Regulated Electric (122)"/>
    <s v="Cheyenne Light Fuel &amp; Power Co"/>
    <x v="1"/>
    <x v="4"/>
  </r>
  <r>
    <n v="5"/>
    <n v="122"/>
    <x v="72"/>
    <s v="101000 Plant In Service"/>
    <n v="1"/>
    <n v="611652.49"/>
    <n v="0"/>
    <n v="0"/>
    <n v="0"/>
    <n v="0"/>
    <n v="0"/>
    <n v="611652.49"/>
    <s v="Wyoming"/>
    <d v="2022-12-01T00:00:00"/>
    <d v="2023-12-01T00:00:00"/>
    <x v="5"/>
    <s v="Regulated Electric (122)"/>
    <s v="Cheyenne Light Fuel &amp; Power Co"/>
    <x v="1"/>
    <x v="4"/>
  </r>
  <r>
    <n v="5"/>
    <n v="122"/>
    <x v="72"/>
    <s v="101000 Plant In Service"/>
    <n v="1"/>
    <n v="611652.49"/>
    <n v="0"/>
    <n v="0"/>
    <n v="0"/>
    <n v="0"/>
    <n v="0"/>
    <n v="611652.49"/>
    <s v="Wyoming"/>
    <d v="2022-12-01T00:00:00"/>
    <d v="2023-12-01T00:00:00"/>
    <x v="6"/>
    <s v="Regulated Electric (122)"/>
    <s v="Cheyenne Light Fuel &amp; Power Co"/>
    <x v="1"/>
    <x v="4"/>
  </r>
  <r>
    <n v="5"/>
    <n v="122"/>
    <x v="72"/>
    <s v="101000 Plant In Service"/>
    <n v="1"/>
    <n v="611652.49"/>
    <n v="0"/>
    <n v="0"/>
    <n v="0"/>
    <n v="0"/>
    <n v="0"/>
    <n v="611652.49"/>
    <s v="Wyoming"/>
    <d v="2022-12-01T00:00:00"/>
    <d v="2023-12-01T00:00:00"/>
    <x v="7"/>
    <s v="Regulated Electric (122)"/>
    <s v="Cheyenne Light Fuel &amp; Power Co"/>
    <x v="1"/>
    <x v="4"/>
  </r>
  <r>
    <n v="5"/>
    <n v="122"/>
    <x v="72"/>
    <s v="101000 Plant In Service"/>
    <n v="1"/>
    <n v="611652.49"/>
    <n v="0"/>
    <n v="0"/>
    <n v="0"/>
    <n v="0"/>
    <n v="0"/>
    <n v="611652.49"/>
    <s v="Wyoming"/>
    <d v="2022-12-01T00:00:00"/>
    <d v="2023-12-01T00:00:00"/>
    <x v="8"/>
    <s v="Regulated Electric (122)"/>
    <s v="Cheyenne Light Fuel &amp; Power Co"/>
    <x v="1"/>
    <x v="4"/>
  </r>
  <r>
    <n v="5"/>
    <n v="122"/>
    <x v="72"/>
    <s v="101000 Plant In Service"/>
    <n v="1"/>
    <n v="611652.49"/>
    <n v="0"/>
    <n v="0"/>
    <n v="0"/>
    <n v="0"/>
    <n v="0"/>
    <n v="611652.49"/>
    <s v="Wyoming"/>
    <d v="2022-12-01T00:00:00"/>
    <d v="2023-12-01T00:00:00"/>
    <x v="9"/>
    <s v="Regulated Electric (122)"/>
    <s v="Cheyenne Light Fuel &amp; Power Co"/>
    <x v="1"/>
    <x v="4"/>
  </r>
  <r>
    <n v="5"/>
    <n v="122"/>
    <x v="72"/>
    <s v="101000 Plant In Service"/>
    <n v="1"/>
    <n v="611652.49"/>
    <n v="0"/>
    <n v="0"/>
    <n v="0"/>
    <n v="0"/>
    <n v="0"/>
    <n v="611652.49"/>
    <s v="Wyoming"/>
    <d v="2022-12-01T00:00:00"/>
    <d v="2023-12-01T00:00:00"/>
    <x v="10"/>
    <s v="Regulated Electric (122)"/>
    <s v="Cheyenne Light Fuel &amp; Power Co"/>
    <x v="1"/>
    <x v="4"/>
  </r>
  <r>
    <n v="5"/>
    <n v="122"/>
    <x v="73"/>
    <s v="101000 Plant In Service"/>
    <n v="1"/>
    <n v="165060.75"/>
    <n v="0"/>
    <n v="0"/>
    <n v="0"/>
    <n v="0"/>
    <n v="0"/>
    <n v="165060.75"/>
    <s v="Wyoming"/>
    <d v="2022-12-01T00:00:00"/>
    <d v="2023-12-01T00:00:00"/>
    <x v="11"/>
    <s v="Regulated Electric (122)"/>
    <s v="Cheyenne Light Fuel &amp; Power Co"/>
    <x v="1"/>
    <x v="1"/>
  </r>
  <r>
    <n v="5"/>
    <n v="122"/>
    <x v="73"/>
    <s v="101000 Plant In Service"/>
    <n v="1"/>
    <n v="165060.75"/>
    <n v="0"/>
    <n v="0"/>
    <n v="0"/>
    <n v="0"/>
    <n v="0"/>
    <n v="165060.75"/>
    <s v="Wyoming"/>
    <d v="2022-12-01T00:00:00"/>
    <d v="2023-12-01T00:00:00"/>
    <x v="12"/>
    <s v="Regulated Electric (122)"/>
    <s v="Cheyenne Light Fuel &amp; Power Co"/>
    <x v="1"/>
    <x v="1"/>
  </r>
  <r>
    <n v="5"/>
    <n v="122"/>
    <x v="73"/>
    <s v="101000 Plant In Service"/>
    <n v="1"/>
    <n v="165060.75"/>
    <n v="0"/>
    <n v="0"/>
    <n v="0"/>
    <n v="0"/>
    <n v="0"/>
    <n v="165060.75"/>
    <s v="Wyoming"/>
    <d v="2022-12-01T00:00:00"/>
    <d v="2023-12-01T00:00:00"/>
    <x v="0"/>
    <s v="Regulated Electric (122)"/>
    <s v="Cheyenne Light Fuel &amp; Power Co"/>
    <x v="1"/>
    <x v="1"/>
  </r>
  <r>
    <n v="5"/>
    <n v="122"/>
    <x v="73"/>
    <s v="101000 Plant In Service"/>
    <n v="1"/>
    <n v="165060.75"/>
    <n v="0"/>
    <n v="0"/>
    <n v="0"/>
    <n v="0"/>
    <n v="0"/>
    <n v="165060.75"/>
    <s v="Wyoming"/>
    <d v="2022-12-01T00:00:00"/>
    <d v="2023-12-01T00:00:00"/>
    <x v="1"/>
    <s v="Regulated Electric (122)"/>
    <s v="Cheyenne Light Fuel &amp; Power Co"/>
    <x v="1"/>
    <x v="1"/>
  </r>
  <r>
    <n v="5"/>
    <n v="122"/>
    <x v="73"/>
    <s v="101000 Plant In Service"/>
    <n v="1"/>
    <n v="165060.75"/>
    <n v="0"/>
    <n v="0"/>
    <n v="0"/>
    <n v="0"/>
    <n v="0"/>
    <n v="165060.75"/>
    <s v="Wyoming"/>
    <d v="2022-12-01T00:00:00"/>
    <d v="2023-12-01T00:00:00"/>
    <x v="2"/>
    <s v="Regulated Electric (122)"/>
    <s v="Cheyenne Light Fuel &amp; Power Co"/>
    <x v="1"/>
    <x v="1"/>
  </r>
  <r>
    <n v="5"/>
    <n v="122"/>
    <x v="73"/>
    <s v="101000 Plant In Service"/>
    <n v="1"/>
    <n v="165060.75"/>
    <n v="0"/>
    <n v="0"/>
    <n v="0"/>
    <n v="0"/>
    <n v="0"/>
    <n v="165060.75"/>
    <s v="Wyoming"/>
    <d v="2022-12-01T00:00:00"/>
    <d v="2023-12-01T00:00:00"/>
    <x v="3"/>
    <s v="Regulated Electric (122)"/>
    <s v="Cheyenne Light Fuel &amp; Power Co"/>
    <x v="1"/>
    <x v="1"/>
  </r>
  <r>
    <n v="5"/>
    <n v="122"/>
    <x v="73"/>
    <s v="101000 Plant In Service"/>
    <n v="1"/>
    <n v="165060.75"/>
    <n v="0"/>
    <n v="0"/>
    <n v="0"/>
    <n v="0"/>
    <n v="0"/>
    <n v="165060.75"/>
    <s v="Wyoming"/>
    <d v="2022-12-01T00:00:00"/>
    <d v="2023-12-01T00:00:00"/>
    <x v="4"/>
    <s v="Regulated Electric (122)"/>
    <s v="Cheyenne Light Fuel &amp; Power Co"/>
    <x v="1"/>
    <x v="1"/>
  </r>
  <r>
    <n v="5"/>
    <n v="122"/>
    <x v="73"/>
    <s v="101000 Plant In Service"/>
    <n v="1"/>
    <n v="165060.75"/>
    <n v="0"/>
    <n v="0"/>
    <n v="0"/>
    <n v="0"/>
    <n v="0"/>
    <n v="165060.75"/>
    <s v="Wyoming"/>
    <d v="2022-12-01T00:00:00"/>
    <d v="2023-12-01T00:00:00"/>
    <x v="5"/>
    <s v="Regulated Electric (122)"/>
    <s v="Cheyenne Light Fuel &amp; Power Co"/>
    <x v="1"/>
    <x v="1"/>
  </r>
  <r>
    <n v="5"/>
    <n v="122"/>
    <x v="73"/>
    <s v="101000 Plant In Service"/>
    <n v="1"/>
    <n v="165060.75"/>
    <n v="0"/>
    <n v="0"/>
    <n v="0"/>
    <n v="0"/>
    <n v="0"/>
    <n v="165060.75"/>
    <s v="Wyoming"/>
    <d v="2022-12-01T00:00:00"/>
    <d v="2023-12-01T00:00:00"/>
    <x v="6"/>
    <s v="Regulated Electric (122)"/>
    <s v="Cheyenne Light Fuel &amp; Power Co"/>
    <x v="1"/>
    <x v="1"/>
  </r>
  <r>
    <n v="5"/>
    <n v="122"/>
    <x v="73"/>
    <s v="101000 Plant In Service"/>
    <n v="1"/>
    <n v="165060.75"/>
    <n v="0"/>
    <n v="0"/>
    <n v="0"/>
    <n v="0"/>
    <n v="0"/>
    <n v="165060.75"/>
    <s v="Wyoming"/>
    <d v="2022-12-01T00:00:00"/>
    <d v="2023-12-01T00:00:00"/>
    <x v="7"/>
    <s v="Regulated Electric (122)"/>
    <s v="Cheyenne Light Fuel &amp; Power Co"/>
    <x v="1"/>
    <x v="1"/>
  </r>
  <r>
    <n v="5"/>
    <n v="122"/>
    <x v="73"/>
    <s v="101000 Plant In Service"/>
    <n v="1"/>
    <n v="165060.75"/>
    <n v="0"/>
    <n v="0"/>
    <n v="0"/>
    <n v="0"/>
    <n v="0"/>
    <n v="165060.75"/>
    <s v="Wyoming"/>
    <d v="2022-12-01T00:00:00"/>
    <d v="2023-12-01T00:00:00"/>
    <x v="8"/>
    <s v="Regulated Electric (122)"/>
    <s v="Cheyenne Light Fuel &amp; Power Co"/>
    <x v="1"/>
    <x v="1"/>
  </r>
  <r>
    <n v="5"/>
    <n v="122"/>
    <x v="73"/>
    <s v="101000 Plant In Service"/>
    <n v="1"/>
    <n v="165060.75"/>
    <n v="0"/>
    <n v="0"/>
    <n v="0"/>
    <n v="0"/>
    <n v="0"/>
    <n v="165060.75"/>
    <s v="Wyoming"/>
    <d v="2022-12-01T00:00:00"/>
    <d v="2023-12-01T00:00:00"/>
    <x v="9"/>
    <s v="Regulated Electric (122)"/>
    <s v="Cheyenne Light Fuel &amp; Power Co"/>
    <x v="1"/>
    <x v="1"/>
  </r>
  <r>
    <n v="5"/>
    <n v="122"/>
    <x v="73"/>
    <s v="101000 Plant In Service"/>
    <n v="1"/>
    <n v="165060.75"/>
    <n v="0"/>
    <n v="0"/>
    <n v="0"/>
    <n v="0"/>
    <n v="0"/>
    <n v="165060.75"/>
    <s v="Wyoming"/>
    <d v="2022-12-01T00:00:00"/>
    <d v="2023-12-01T00:00:00"/>
    <x v="10"/>
    <s v="Regulated Electric (122)"/>
    <s v="Cheyenne Light Fuel &amp; Power Co"/>
    <x v="1"/>
    <x v="1"/>
  </r>
  <r>
    <n v="5"/>
    <n v="122"/>
    <x v="1"/>
    <s v="101000 Plant In Service"/>
    <n v="1"/>
    <n v="911828.68"/>
    <n v="0"/>
    <n v="0"/>
    <n v="0"/>
    <n v="0"/>
    <n v="0"/>
    <n v="911828.68"/>
    <s v="Wyoming"/>
    <d v="2022-12-01T00:00:00"/>
    <d v="2023-12-01T00:00:00"/>
    <x v="11"/>
    <s v="Regulated Electric (122)"/>
    <s v="Cheyenne Light Fuel &amp; Power Co"/>
    <x v="1"/>
    <x v="1"/>
  </r>
  <r>
    <n v="5"/>
    <n v="122"/>
    <x v="1"/>
    <s v="101000 Plant In Service"/>
    <n v="1"/>
    <n v="911828.68"/>
    <n v="0"/>
    <n v="0"/>
    <n v="0"/>
    <n v="0"/>
    <n v="0"/>
    <n v="911828.68"/>
    <s v="Wyoming"/>
    <d v="2022-12-01T00:00:00"/>
    <d v="2023-12-01T00:00:00"/>
    <x v="12"/>
    <s v="Regulated Electric (122)"/>
    <s v="Cheyenne Light Fuel &amp; Power Co"/>
    <x v="1"/>
    <x v="1"/>
  </r>
  <r>
    <n v="5"/>
    <n v="122"/>
    <x v="1"/>
    <s v="101000 Plant In Service"/>
    <n v="1"/>
    <n v="911828.68"/>
    <n v="136118.06"/>
    <n v="-4945.43"/>
    <n v="0"/>
    <n v="0"/>
    <n v="0"/>
    <n v="1043001.31"/>
    <s v="Wyoming"/>
    <d v="2022-12-01T00:00:00"/>
    <d v="2023-12-01T00:00:00"/>
    <x v="0"/>
    <s v="Regulated Electric (122)"/>
    <s v="Cheyenne Light Fuel &amp; Power Co"/>
    <x v="1"/>
    <x v="1"/>
  </r>
  <r>
    <n v="5"/>
    <n v="122"/>
    <x v="1"/>
    <s v="101000 Plant In Service"/>
    <n v="1"/>
    <n v="1043001.31"/>
    <n v="0"/>
    <n v="0"/>
    <n v="0"/>
    <n v="0"/>
    <n v="0"/>
    <n v="1043001.31"/>
    <s v="Wyoming"/>
    <d v="2022-12-01T00:00:00"/>
    <d v="2023-12-01T00:00:00"/>
    <x v="1"/>
    <s v="Regulated Electric (122)"/>
    <s v="Cheyenne Light Fuel &amp; Power Co"/>
    <x v="1"/>
    <x v="1"/>
  </r>
  <r>
    <n v="5"/>
    <n v="122"/>
    <x v="1"/>
    <s v="101000 Plant In Service"/>
    <n v="1"/>
    <n v="1043001.31"/>
    <n v="0"/>
    <n v="0"/>
    <n v="0"/>
    <n v="0"/>
    <n v="0"/>
    <n v="1043001.31"/>
    <s v="Wyoming"/>
    <d v="2022-12-01T00:00:00"/>
    <d v="2023-12-01T00:00:00"/>
    <x v="2"/>
    <s v="Regulated Electric (122)"/>
    <s v="Cheyenne Light Fuel &amp; Power Co"/>
    <x v="1"/>
    <x v="1"/>
  </r>
  <r>
    <n v="5"/>
    <n v="122"/>
    <x v="1"/>
    <s v="101000 Plant In Service"/>
    <n v="1"/>
    <n v="1043001.31"/>
    <n v="0"/>
    <n v="0"/>
    <n v="0"/>
    <n v="0"/>
    <n v="0"/>
    <n v="1043001.31"/>
    <s v="Wyoming"/>
    <d v="2022-12-01T00:00:00"/>
    <d v="2023-12-01T00:00:00"/>
    <x v="3"/>
    <s v="Regulated Electric (122)"/>
    <s v="Cheyenne Light Fuel &amp; Power Co"/>
    <x v="1"/>
    <x v="1"/>
  </r>
  <r>
    <n v="5"/>
    <n v="122"/>
    <x v="1"/>
    <s v="101000 Plant In Service"/>
    <n v="1"/>
    <n v="1043001.31"/>
    <n v="0"/>
    <n v="0"/>
    <n v="0"/>
    <n v="0"/>
    <n v="0"/>
    <n v="1043001.31"/>
    <s v="Wyoming"/>
    <d v="2022-12-01T00:00:00"/>
    <d v="2023-12-01T00:00:00"/>
    <x v="4"/>
    <s v="Regulated Electric (122)"/>
    <s v="Cheyenne Light Fuel &amp; Power Co"/>
    <x v="1"/>
    <x v="1"/>
  </r>
  <r>
    <n v="5"/>
    <n v="122"/>
    <x v="1"/>
    <s v="101000 Plant In Service"/>
    <n v="1"/>
    <n v="1043001.31"/>
    <n v="0"/>
    <n v="0"/>
    <n v="0"/>
    <n v="0"/>
    <n v="0"/>
    <n v="1043001.31"/>
    <s v="Wyoming"/>
    <d v="2022-12-01T00:00:00"/>
    <d v="2023-12-01T00:00:00"/>
    <x v="5"/>
    <s v="Regulated Electric (122)"/>
    <s v="Cheyenne Light Fuel &amp; Power Co"/>
    <x v="1"/>
    <x v="1"/>
  </r>
  <r>
    <n v="5"/>
    <n v="122"/>
    <x v="1"/>
    <s v="101000 Plant In Service"/>
    <n v="1"/>
    <n v="1043001.31"/>
    <n v="0"/>
    <n v="0"/>
    <n v="0"/>
    <n v="0"/>
    <n v="0"/>
    <n v="1043001.31"/>
    <s v="Wyoming"/>
    <d v="2022-12-01T00:00:00"/>
    <d v="2023-12-01T00:00:00"/>
    <x v="6"/>
    <s v="Regulated Electric (122)"/>
    <s v="Cheyenne Light Fuel &amp; Power Co"/>
    <x v="1"/>
    <x v="1"/>
  </r>
  <r>
    <n v="5"/>
    <n v="122"/>
    <x v="1"/>
    <s v="101000 Plant In Service"/>
    <n v="1"/>
    <n v="1043001.31"/>
    <n v="0"/>
    <n v="0"/>
    <n v="0"/>
    <n v="0"/>
    <n v="0"/>
    <n v="1043001.31"/>
    <s v="Wyoming"/>
    <d v="2022-12-01T00:00:00"/>
    <d v="2023-12-01T00:00:00"/>
    <x v="7"/>
    <s v="Regulated Electric (122)"/>
    <s v="Cheyenne Light Fuel &amp; Power Co"/>
    <x v="1"/>
    <x v="1"/>
  </r>
  <r>
    <n v="5"/>
    <n v="122"/>
    <x v="1"/>
    <s v="101000 Plant In Service"/>
    <n v="1"/>
    <n v="1043001.31"/>
    <n v="0"/>
    <n v="0"/>
    <n v="0"/>
    <n v="0"/>
    <n v="0"/>
    <n v="1043001.31"/>
    <s v="Wyoming"/>
    <d v="2022-12-01T00:00:00"/>
    <d v="2023-12-01T00:00:00"/>
    <x v="8"/>
    <s v="Regulated Electric (122)"/>
    <s v="Cheyenne Light Fuel &amp; Power Co"/>
    <x v="1"/>
    <x v="1"/>
  </r>
  <r>
    <n v="5"/>
    <n v="122"/>
    <x v="1"/>
    <s v="101000 Plant In Service"/>
    <n v="1"/>
    <n v="1043001.31"/>
    <n v="0"/>
    <n v="0"/>
    <n v="0"/>
    <n v="0"/>
    <n v="0"/>
    <n v="1043001.31"/>
    <s v="Wyoming"/>
    <d v="2022-12-01T00:00:00"/>
    <d v="2023-12-01T00:00:00"/>
    <x v="9"/>
    <s v="Regulated Electric (122)"/>
    <s v="Cheyenne Light Fuel &amp; Power Co"/>
    <x v="1"/>
    <x v="1"/>
  </r>
  <r>
    <n v="5"/>
    <n v="122"/>
    <x v="1"/>
    <s v="101000 Plant In Service"/>
    <n v="1"/>
    <n v="1043001.31"/>
    <n v="0"/>
    <n v="-44364.38"/>
    <n v="0"/>
    <n v="0"/>
    <n v="0"/>
    <n v="998636.93"/>
    <s v="Wyoming"/>
    <d v="2022-12-01T00:00:00"/>
    <d v="2023-12-01T00:00:00"/>
    <x v="10"/>
    <s v="Regulated Electric (122)"/>
    <s v="Cheyenne Light Fuel &amp; Power Co"/>
    <x v="1"/>
    <x v="1"/>
  </r>
  <r>
    <n v="5"/>
    <n v="122"/>
    <x v="2"/>
    <s v="101000 Plant In Service"/>
    <n v="1"/>
    <n v="371183.31"/>
    <n v="0"/>
    <n v="0"/>
    <n v="0"/>
    <n v="0"/>
    <n v="0"/>
    <n v="371183.31"/>
    <s v="Wyoming"/>
    <d v="2022-12-01T00:00:00"/>
    <d v="2023-12-01T00:00:00"/>
    <x v="11"/>
    <s v="Regulated Electric (122)"/>
    <s v="Cheyenne Light Fuel &amp; Power Co"/>
    <x v="1"/>
    <x v="1"/>
  </r>
  <r>
    <n v="5"/>
    <n v="122"/>
    <x v="2"/>
    <s v="101000 Plant In Service"/>
    <n v="1"/>
    <n v="371183.31"/>
    <n v="0"/>
    <n v="0"/>
    <n v="0"/>
    <n v="0"/>
    <n v="0"/>
    <n v="371183.31"/>
    <s v="Wyoming"/>
    <d v="2022-12-01T00:00:00"/>
    <d v="2023-12-01T00:00:00"/>
    <x v="12"/>
    <s v="Regulated Electric (122)"/>
    <s v="Cheyenne Light Fuel &amp; Power Co"/>
    <x v="1"/>
    <x v="1"/>
  </r>
  <r>
    <n v="5"/>
    <n v="122"/>
    <x v="2"/>
    <s v="101000 Plant In Service"/>
    <n v="1"/>
    <n v="371183.31"/>
    <n v="0"/>
    <n v="0"/>
    <n v="0"/>
    <n v="0"/>
    <n v="0"/>
    <n v="371183.31"/>
    <s v="Wyoming"/>
    <d v="2022-12-01T00:00:00"/>
    <d v="2023-12-01T00:00:00"/>
    <x v="0"/>
    <s v="Regulated Electric (122)"/>
    <s v="Cheyenne Light Fuel &amp; Power Co"/>
    <x v="1"/>
    <x v="1"/>
  </r>
  <r>
    <n v="5"/>
    <n v="122"/>
    <x v="2"/>
    <s v="101000 Plant In Service"/>
    <n v="1"/>
    <n v="371183.31"/>
    <n v="0"/>
    <n v="-5875.49"/>
    <n v="0"/>
    <n v="0"/>
    <n v="0"/>
    <n v="365307.82"/>
    <s v="Wyoming"/>
    <d v="2022-12-01T00:00:00"/>
    <d v="2023-12-01T00:00:00"/>
    <x v="1"/>
    <s v="Regulated Electric (122)"/>
    <s v="Cheyenne Light Fuel &amp; Power Co"/>
    <x v="1"/>
    <x v="1"/>
  </r>
  <r>
    <n v="5"/>
    <n v="122"/>
    <x v="2"/>
    <s v="101000 Plant In Service"/>
    <n v="1"/>
    <n v="365307.82"/>
    <n v="0"/>
    <n v="0"/>
    <n v="0"/>
    <n v="0"/>
    <n v="0"/>
    <n v="365307.82"/>
    <s v="Wyoming"/>
    <d v="2022-12-01T00:00:00"/>
    <d v="2023-12-01T00:00:00"/>
    <x v="2"/>
    <s v="Regulated Electric (122)"/>
    <s v="Cheyenne Light Fuel &amp; Power Co"/>
    <x v="1"/>
    <x v="1"/>
  </r>
  <r>
    <n v="5"/>
    <n v="122"/>
    <x v="2"/>
    <s v="101000 Plant In Service"/>
    <n v="1"/>
    <n v="365307.82"/>
    <n v="0"/>
    <n v="0"/>
    <n v="0"/>
    <n v="0"/>
    <n v="0"/>
    <n v="365307.82"/>
    <s v="Wyoming"/>
    <d v="2022-12-01T00:00:00"/>
    <d v="2023-12-01T00:00:00"/>
    <x v="3"/>
    <s v="Regulated Electric (122)"/>
    <s v="Cheyenne Light Fuel &amp; Power Co"/>
    <x v="1"/>
    <x v="1"/>
  </r>
  <r>
    <n v="5"/>
    <n v="122"/>
    <x v="2"/>
    <s v="101000 Plant In Service"/>
    <n v="1"/>
    <n v="365307.82"/>
    <n v="0"/>
    <n v="0"/>
    <n v="0"/>
    <n v="0"/>
    <n v="0"/>
    <n v="365307.82"/>
    <s v="Wyoming"/>
    <d v="2022-12-01T00:00:00"/>
    <d v="2023-12-01T00:00:00"/>
    <x v="4"/>
    <s v="Regulated Electric (122)"/>
    <s v="Cheyenne Light Fuel &amp; Power Co"/>
    <x v="1"/>
    <x v="1"/>
  </r>
  <r>
    <n v="5"/>
    <n v="122"/>
    <x v="2"/>
    <s v="101000 Plant In Service"/>
    <n v="1"/>
    <n v="365307.82"/>
    <n v="0"/>
    <n v="0"/>
    <n v="0"/>
    <n v="0"/>
    <n v="0"/>
    <n v="365307.82"/>
    <s v="Wyoming"/>
    <d v="2022-12-01T00:00:00"/>
    <d v="2023-12-01T00:00:00"/>
    <x v="5"/>
    <s v="Regulated Electric (122)"/>
    <s v="Cheyenne Light Fuel &amp; Power Co"/>
    <x v="1"/>
    <x v="1"/>
  </r>
  <r>
    <n v="5"/>
    <n v="122"/>
    <x v="2"/>
    <s v="101000 Plant In Service"/>
    <n v="1"/>
    <n v="365307.82"/>
    <n v="0"/>
    <n v="0"/>
    <n v="0"/>
    <n v="0"/>
    <n v="0"/>
    <n v="365307.82"/>
    <s v="Wyoming"/>
    <d v="2022-12-01T00:00:00"/>
    <d v="2023-12-01T00:00:00"/>
    <x v="6"/>
    <s v="Regulated Electric (122)"/>
    <s v="Cheyenne Light Fuel &amp; Power Co"/>
    <x v="1"/>
    <x v="1"/>
  </r>
  <r>
    <n v="5"/>
    <n v="122"/>
    <x v="2"/>
    <s v="101000 Plant In Service"/>
    <n v="1"/>
    <n v="365307.82"/>
    <n v="0"/>
    <n v="0"/>
    <n v="0"/>
    <n v="0"/>
    <n v="0"/>
    <n v="365307.82"/>
    <s v="Wyoming"/>
    <d v="2022-12-01T00:00:00"/>
    <d v="2023-12-01T00:00:00"/>
    <x v="7"/>
    <s v="Regulated Electric (122)"/>
    <s v="Cheyenne Light Fuel &amp; Power Co"/>
    <x v="1"/>
    <x v="1"/>
  </r>
  <r>
    <n v="5"/>
    <n v="122"/>
    <x v="2"/>
    <s v="101000 Plant In Service"/>
    <n v="1"/>
    <n v="365307.82"/>
    <n v="0"/>
    <n v="0"/>
    <n v="0"/>
    <n v="0"/>
    <n v="0"/>
    <n v="365307.82"/>
    <s v="Wyoming"/>
    <d v="2022-12-01T00:00:00"/>
    <d v="2023-12-01T00:00:00"/>
    <x v="8"/>
    <s v="Regulated Electric (122)"/>
    <s v="Cheyenne Light Fuel &amp; Power Co"/>
    <x v="1"/>
    <x v="1"/>
  </r>
  <r>
    <n v="5"/>
    <n v="122"/>
    <x v="2"/>
    <s v="101000 Plant In Service"/>
    <n v="1"/>
    <n v="365307.82"/>
    <n v="0"/>
    <n v="0"/>
    <n v="0"/>
    <n v="0"/>
    <n v="0"/>
    <n v="365307.82"/>
    <s v="Wyoming"/>
    <d v="2022-12-01T00:00:00"/>
    <d v="2023-12-01T00:00:00"/>
    <x v="9"/>
    <s v="Regulated Electric (122)"/>
    <s v="Cheyenne Light Fuel &amp; Power Co"/>
    <x v="1"/>
    <x v="1"/>
  </r>
  <r>
    <n v="5"/>
    <n v="122"/>
    <x v="2"/>
    <s v="101000 Plant In Service"/>
    <n v="1"/>
    <n v="365307.82"/>
    <n v="0"/>
    <n v="-4377.91"/>
    <n v="0"/>
    <n v="0"/>
    <n v="0"/>
    <n v="360929.91000000003"/>
    <s v="Wyoming"/>
    <d v="2022-12-01T00:00:00"/>
    <d v="2023-12-01T00:00:00"/>
    <x v="10"/>
    <s v="Regulated Electric (122)"/>
    <s v="Cheyenne Light Fuel &amp; Power Co"/>
    <x v="1"/>
    <x v="1"/>
  </r>
  <r>
    <n v="5"/>
    <n v="122"/>
    <x v="74"/>
    <s v="101000 Plant In Service"/>
    <n v="1"/>
    <n v="80734.180000000008"/>
    <n v="0"/>
    <n v="0"/>
    <n v="0"/>
    <n v="0"/>
    <n v="0"/>
    <n v="80734.180000000008"/>
    <s v="Wyoming"/>
    <d v="2022-12-01T00:00:00"/>
    <d v="2023-12-01T00:00:00"/>
    <x v="11"/>
    <s v="Regulated Electric (122)"/>
    <s v="Cheyenne Light Fuel &amp; Power Co"/>
    <x v="1"/>
    <x v="5"/>
  </r>
  <r>
    <n v="5"/>
    <n v="122"/>
    <x v="74"/>
    <s v="101000 Plant In Service"/>
    <n v="1"/>
    <n v="80734.180000000008"/>
    <n v="0"/>
    <n v="0"/>
    <n v="0"/>
    <n v="0"/>
    <n v="0"/>
    <n v="80734.180000000008"/>
    <s v="Wyoming"/>
    <d v="2022-12-01T00:00:00"/>
    <d v="2023-12-01T00:00:00"/>
    <x v="12"/>
    <s v="Regulated Electric (122)"/>
    <s v="Cheyenne Light Fuel &amp; Power Co"/>
    <x v="1"/>
    <x v="5"/>
  </r>
  <r>
    <n v="5"/>
    <n v="122"/>
    <x v="74"/>
    <s v="101000 Plant In Service"/>
    <n v="1"/>
    <n v="80734.180000000008"/>
    <n v="0"/>
    <n v="0"/>
    <n v="0"/>
    <n v="0"/>
    <n v="0"/>
    <n v="80734.180000000008"/>
    <s v="Wyoming"/>
    <d v="2022-12-01T00:00:00"/>
    <d v="2023-12-01T00:00:00"/>
    <x v="0"/>
    <s v="Regulated Electric (122)"/>
    <s v="Cheyenne Light Fuel &amp; Power Co"/>
    <x v="1"/>
    <x v="5"/>
  </r>
  <r>
    <n v="5"/>
    <n v="122"/>
    <x v="74"/>
    <s v="101000 Plant In Service"/>
    <n v="1"/>
    <n v="80734.180000000008"/>
    <n v="0"/>
    <n v="0"/>
    <n v="0"/>
    <n v="0"/>
    <n v="0"/>
    <n v="80734.180000000008"/>
    <s v="Wyoming"/>
    <d v="2022-12-01T00:00:00"/>
    <d v="2023-12-01T00:00:00"/>
    <x v="1"/>
    <s v="Regulated Electric (122)"/>
    <s v="Cheyenne Light Fuel &amp; Power Co"/>
    <x v="1"/>
    <x v="5"/>
  </r>
  <r>
    <n v="5"/>
    <n v="122"/>
    <x v="74"/>
    <s v="101000 Plant In Service"/>
    <n v="1"/>
    <n v="80734.180000000008"/>
    <n v="0"/>
    <n v="0"/>
    <n v="0"/>
    <n v="0"/>
    <n v="0"/>
    <n v="80734.180000000008"/>
    <s v="Wyoming"/>
    <d v="2022-12-01T00:00:00"/>
    <d v="2023-12-01T00:00:00"/>
    <x v="2"/>
    <s v="Regulated Electric (122)"/>
    <s v="Cheyenne Light Fuel &amp; Power Co"/>
    <x v="1"/>
    <x v="5"/>
  </r>
  <r>
    <n v="5"/>
    <n v="122"/>
    <x v="74"/>
    <s v="101000 Plant In Service"/>
    <n v="1"/>
    <n v="80734.180000000008"/>
    <n v="0"/>
    <n v="0"/>
    <n v="0"/>
    <n v="0"/>
    <n v="0"/>
    <n v="80734.180000000008"/>
    <s v="Wyoming"/>
    <d v="2022-12-01T00:00:00"/>
    <d v="2023-12-01T00:00:00"/>
    <x v="3"/>
    <s v="Regulated Electric (122)"/>
    <s v="Cheyenne Light Fuel &amp; Power Co"/>
    <x v="1"/>
    <x v="5"/>
  </r>
  <r>
    <n v="5"/>
    <n v="122"/>
    <x v="74"/>
    <s v="101000 Plant In Service"/>
    <n v="1"/>
    <n v="80734.180000000008"/>
    <n v="0"/>
    <n v="0"/>
    <n v="0"/>
    <n v="0"/>
    <n v="0"/>
    <n v="80734.180000000008"/>
    <s v="Wyoming"/>
    <d v="2022-12-01T00:00:00"/>
    <d v="2023-12-01T00:00:00"/>
    <x v="4"/>
    <s v="Regulated Electric (122)"/>
    <s v="Cheyenne Light Fuel &amp; Power Co"/>
    <x v="1"/>
    <x v="5"/>
  </r>
  <r>
    <n v="5"/>
    <n v="122"/>
    <x v="74"/>
    <s v="101000 Plant In Service"/>
    <n v="1"/>
    <n v="80734.180000000008"/>
    <n v="0"/>
    <n v="0"/>
    <n v="0"/>
    <n v="0"/>
    <n v="0"/>
    <n v="80734.180000000008"/>
    <s v="Wyoming"/>
    <d v="2022-12-01T00:00:00"/>
    <d v="2023-12-01T00:00:00"/>
    <x v="5"/>
    <s v="Regulated Electric (122)"/>
    <s v="Cheyenne Light Fuel &amp; Power Co"/>
    <x v="1"/>
    <x v="5"/>
  </r>
  <r>
    <n v="5"/>
    <n v="122"/>
    <x v="74"/>
    <s v="101000 Plant In Service"/>
    <n v="1"/>
    <n v="80734.180000000008"/>
    <n v="0"/>
    <n v="0"/>
    <n v="0"/>
    <n v="0"/>
    <n v="0"/>
    <n v="80734.180000000008"/>
    <s v="Wyoming"/>
    <d v="2022-12-01T00:00:00"/>
    <d v="2023-12-01T00:00:00"/>
    <x v="6"/>
    <s v="Regulated Electric (122)"/>
    <s v="Cheyenne Light Fuel &amp; Power Co"/>
    <x v="1"/>
    <x v="5"/>
  </r>
  <r>
    <n v="5"/>
    <n v="122"/>
    <x v="74"/>
    <s v="101000 Plant In Service"/>
    <n v="1"/>
    <n v="80734.180000000008"/>
    <n v="0"/>
    <n v="0"/>
    <n v="0"/>
    <n v="0"/>
    <n v="0"/>
    <n v="80734.180000000008"/>
    <s v="Wyoming"/>
    <d v="2022-12-01T00:00:00"/>
    <d v="2023-12-01T00:00:00"/>
    <x v="7"/>
    <s v="Regulated Electric (122)"/>
    <s v="Cheyenne Light Fuel &amp; Power Co"/>
    <x v="1"/>
    <x v="5"/>
  </r>
  <r>
    <n v="5"/>
    <n v="122"/>
    <x v="74"/>
    <s v="101000 Plant In Service"/>
    <n v="1"/>
    <n v="80734.180000000008"/>
    <n v="0"/>
    <n v="0"/>
    <n v="0"/>
    <n v="0"/>
    <n v="0"/>
    <n v="80734.180000000008"/>
    <s v="Wyoming"/>
    <d v="2022-12-01T00:00:00"/>
    <d v="2023-12-01T00:00:00"/>
    <x v="8"/>
    <s v="Regulated Electric (122)"/>
    <s v="Cheyenne Light Fuel &amp; Power Co"/>
    <x v="1"/>
    <x v="5"/>
  </r>
  <r>
    <n v="5"/>
    <n v="122"/>
    <x v="74"/>
    <s v="101000 Plant In Service"/>
    <n v="1"/>
    <n v="80734.180000000008"/>
    <n v="0"/>
    <n v="0"/>
    <n v="0"/>
    <n v="0"/>
    <n v="0"/>
    <n v="80734.180000000008"/>
    <s v="Wyoming"/>
    <d v="2022-12-01T00:00:00"/>
    <d v="2023-12-01T00:00:00"/>
    <x v="9"/>
    <s v="Regulated Electric (122)"/>
    <s v="Cheyenne Light Fuel &amp; Power Co"/>
    <x v="1"/>
    <x v="5"/>
  </r>
  <r>
    <n v="5"/>
    <n v="122"/>
    <x v="74"/>
    <s v="101000 Plant In Service"/>
    <n v="1"/>
    <n v="80734.180000000008"/>
    <n v="0"/>
    <n v="0"/>
    <n v="0"/>
    <n v="0"/>
    <n v="0"/>
    <n v="80734.180000000008"/>
    <s v="Wyoming"/>
    <d v="2022-12-01T00:00:00"/>
    <d v="2023-12-01T00:00:00"/>
    <x v="10"/>
    <s v="Regulated Electric (122)"/>
    <s v="Cheyenne Light Fuel &amp; Power Co"/>
    <x v="1"/>
    <x v="5"/>
  </r>
  <r>
    <n v="5"/>
    <n v="122"/>
    <x v="75"/>
    <s v="101000 Plant In Service"/>
    <n v="1"/>
    <n v="0"/>
    <n v="0"/>
    <n v="0"/>
    <n v="0"/>
    <n v="0"/>
    <n v="0"/>
    <n v="0"/>
    <s v="Wyoming"/>
    <d v="2022-12-01T00:00:00"/>
    <d v="2023-12-01T00:00:00"/>
    <x v="11"/>
    <s v="Regulated Electric (122)"/>
    <s v="Cheyenne Light Fuel &amp; Power Co"/>
    <x v="1"/>
    <x v="5"/>
  </r>
  <r>
    <n v="5"/>
    <n v="122"/>
    <x v="75"/>
    <s v="101000 Plant In Service"/>
    <n v="1"/>
    <n v="0"/>
    <n v="0"/>
    <n v="0"/>
    <n v="0"/>
    <n v="0"/>
    <n v="0"/>
    <n v="0"/>
    <s v="Wyoming"/>
    <d v="2022-12-01T00:00:00"/>
    <d v="2023-12-01T00:00:00"/>
    <x v="12"/>
    <s v="Regulated Electric (122)"/>
    <s v="Cheyenne Light Fuel &amp; Power Co"/>
    <x v="1"/>
    <x v="5"/>
  </r>
  <r>
    <n v="5"/>
    <n v="122"/>
    <x v="75"/>
    <s v="101000 Plant In Service"/>
    <n v="1"/>
    <n v="0"/>
    <n v="0"/>
    <n v="0"/>
    <n v="0"/>
    <n v="0"/>
    <n v="0"/>
    <n v="0"/>
    <s v="Wyoming"/>
    <d v="2022-12-01T00:00:00"/>
    <d v="2023-12-01T00:00:00"/>
    <x v="0"/>
    <s v="Regulated Electric (122)"/>
    <s v="Cheyenne Light Fuel &amp; Power Co"/>
    <x v="1"/>
    <x v="5"/>
  </r>
  <r>
    <n v="5"/>
    <n v="122"/>
    <x v="75"/>
    <s v="101000 Plant In Service"/>
    <n v="1"/>
    <n v="0"/>
    <n v="0"/>
    <n v="0"/>
    <n v="0"/>
    <n v="0"/>
    <n v="0"/>
    <n v="0"/>
    <s v="Wyoming"/>
    <d v="2022-12-01T00:00:00"/>
    <d v="2023-12-01T00:00:00"/>
    <x v="1"/>
    <s v="Regulated Electric (122)"/>
    <s v="Cheyenne Light Fuel &amp; Power Co"/>
    <x v="1"/>
    <x v="5"/>
  </r>
  <r>
    <n v="5"/>
    <n v="122"/>
    <x v="75"/>
    <s v="101000 Plant In Service"/>
    <n v="1"/>
    <n v="0"/>
    <n v="0"/>
    <n v="0"/>
    <n v="0"/>
    <n v="0"/>
    <n v="0"/>
    <n v="0"/>
    <s v="Wyoming"/>
    <d v="2022-12-01T00:00:00"/>
    <d v="2023-12-01T00:00:00"/>
    <x v="2"/>
    <s v="Regulated Electric (122)"/>
    <s v="Cheyenne Light Fuel &amp; Power Co"/>
    <x v="1"/>
    <x v="5"/>
  </r>
  <r>
    <n v="5"/>
    <n v="122"/>
    <x v="75"/>
    <s v="101000 Plant In Service"/>
    <n v="1"/>
    <n v="0"/>
    <n v="0"/>
    <n v="0"/>
    <n v="0"/>
    <n v="0"/>
    <n v="0"/>
    <n v="0"/>
    <s v="Wyoming"/>
    <d v="2022-12-01T00:00:00"/>
    <d v="2023-12-01T00:00:00"/>
    <x v="3"/>
    <s v="Regulated Electric (122)"/>
    <s v="Cheyenne Light Fuel &amp; Power Co"/>
    <x v="1"/>
    <x v="5"/>
  </r>
  <r>
    <n v="5"/>
    <n v="122"/>
    <x v="75"/>
    <s v="101000 Plant In Service"/>
    <n v="1"/>
    <n v="0"/>
    <n v="0"/>
    <n v="0"/>
    <n v="0"/>
    <n v="0"/>
    <n v="0"/>
    <n v="0"/>
    <s v="Wyoming"/>
    <d v="2022-12-01T00:00:00"/>
    <d v="2023-12-01T00:00:00"/>
    <x v="4"/>
    <s v="Regulated Electric (122)"/>
    <s v="Cheyenne Light Fuel &amp; Power Co"/>
    <x v="1"/>
    <x v="5"/>
  </r>
  <r>
    <n v="5"/>
    <n v="122"/>
    <x v="75"/>
    <s v="101000 Plant In Service"/>
    <n v="1"/>
    <n v="0"/>
    <n v="0"/>
    <n v="0"/>
    <n v="0"/>
    <n v="0"/>
    <n v="0"/>
    <n v="0"/>
    <s v="Wyoming"/>
    <d v="2022-12-01T00:00:00"/>
    <d v="2023-12-01T00:00:00"/>
    <x v="5"/>
    <s v="Regulated Electric (122)"/>
    <s v="Cheyenne Light Fuel &amp; Power Co"/>
    <x v="1"/>
    <x v="5"/>
  </r>
  <r>
    <n v="5"/>
    <n v="122"/>
    <x v="75"/>
    <s v="101000 Plant In Service"/>
    <n v="1"/>
    <n v="0"/>
    <n v="0"/>
    <n v="0"/>
    <n v="0"/>
    <n v="0"/>
    <n v="0"/>
    <n v="0"/>
    <s v="Wyoming"/>
    <d v="2022-12-01T00:00:00"/>
    <d v="2023-12-01T00:00:00"/>
    <x v="6"/>
    <s v="Regulated Electric (122)"/>
    <s v="Cheyenne Light Fuel &amp; Power Co"/>
    <x v="1"/>
    <x v="5"/>
  </r>
  <r>
    <n v="5"/>
    <n v="122"/>
    <x v="75"/>
    <s v="101000 Plant In Service"/>
    <n v="1"/>
    <n v="0"/>
    <n v="0"/>
    <n v="0"/>
    <n v="0"/>
    <n v="0"/>
    <n v="0"/>
    <n v="0"/>
    <s v="Wyoming"/>
    <d v="2022-12-01T00:00:00"/>
    <d v="2023-12-01T00:00:00"/>
    <x v="7"/>
    <s v="Regulated Electric (122)"/>
    <s v="Cheyenne Light Fuel &amp; Power Co"/>
    <x v="1"/>
    <x v="5"/>
  </r>
  <r>
    <n v="5"/>
    <n v="122"/>
    <x v="75"/>
    <s v="101000 Plant In Service"/>
    <n v="1"/>
    <n v="0"/>
    <n v="0"/>
    <n v="0"/>
    <n v="0"/>
    <n v="0"/>
    <n v="0"/>
    <n v="0"/>
    <s v="Wyoming"/>
    <d v="2022-12-01T00:00:00"/>
    <d v="2023-12-01T00:00:00"/>
    <x v="8"/>
    <s v="Regulated Electric (122)"/>
    <s v="Cheyenne Light Fuel &amp; Power Co"/>
    <x v="1"/>
    <x v="5"/>
  </r>
  <r>
    <n v="5"/>
    <n v="122"/>
    <x v="75"/>
    <s v="101000 Plant In Service"/>
    <n v="1"/>
    <n v="0"/>
    <n v="0"/>
    <n v="0"/>
    <n v="0"/>
    <n v="0"/>
    <n v="0"/>
    <n v="0"/>
    <s v="Wyoming"/>
    <d v="2022-12-01T00:00:00"/>
    <d v="2023-12-01T00:00:00"/>
    <x v="9"/>
    <s v="Regulated Electric (122)"/>
    <s v="Cheyenne Light Fuel &amp; Power Co"/>
    <x v="1"/>
    <x v="5"/>
  </r>
  <r>
    <n v="5"/>
    <n v="122"/>
    <x v="75"/>
    <s v="101000 Plant In Service"/>
    <n v="1"/>
    <n v="0"/>
    <n v="0"/>
    <n v="0"/>
    <n v="0"/>
    <n v="0"/>
    <n v="0"/>
    <n v="0"/>
    <s v="Wyoming"/>
    <d v="2022-12-01T00:00:00"/>
    <d v="2023-12-01T00:00:00"/>
    <x v="10"/>
    <s v="Regulated Electric (122)"/>
    <s v="Cheyenne Light Fuel &amp; Power Co"/>
    <x v="1"/>
    <x v="5"/>
  </r>
  <r>
    <n v="5"/>
    <n v="122"/>
    <x v="76"/>
    <s v="101000 Plant In Service"/>
    <n v="1"/>
    <n v="1921698.58"/>
    <n v="145681.56"/>
    <n v="-34601.090000000004"/>
    <n v="0"/>
    <n v="0"/>
    <n v="0"/>
    <n v="2032779.05"/>
    <s v="Wyoming"/>
    <d v="2022-12-01T00:00:00"/>
    <d v="2023-12-01T00:00:00"/>
    <x v="11"/>
    <s v="Regulated Electric (122)"/>
    <s v="Cheyenne Light Fuel &amp; Power Co"/>
    <x v="1"/>
    <x v="5"/>
  </r>
  <r>
    <n v="5"/>
    <n v="122"/>
    <x v="76"/>
    <s v="101000 Plant In Service"/>
    <n v="1"/>
    <n v="2032779.05"/>
    <n v="-320.25"/>
    <n v="0"/>
    <n v="0"/>
    <n v="0"/>
    <n v="0"/>
    <n v="2032458.8"/>
    <s v="Wyoming"/>
    <d v="2022-12-01T00:00:00"/>
    <d v="2023-12-01T00:00:00"/>
    <x v="12"/>
    <s v="Regulated Electric (122)"/>
    <s v="Cheyenne Light Fuel &amp; Power Co"/>
    <x v="1"/>
    <x v="5"/>
  </r>
  <r>
    <n v="5"/>
    <n v="122"/>
    <x v="76"/>
    <s v="101000 Plant In Service"/>
    <n v="1"/>
    <n v="2032458.8"/>
    <n v="0"/>
    <n v="0"/>
    <n v="0"/>
    <n v="0"/>
    <n v="0"/>
    <n v="2032458.8"/>
    <s v="Wyoming"/>
    <d v="2022-12-01T00:00:00"/>
    <d v="2023-12-01T00:00:00"/>
    <x v="0"/>
    <s v="Regulated Electric (122)"/>
    <s v="Cheyenne Light Fuel &amp; Power Co"/>
    <x v="1"/>
    <x v="5"/>
  </r>
  <r>
    <n v="5"/>
    <n v="122"/>
    <x v="76"/>
    <s v="101000 Plant In Service"/>
    <n v="1"/>
    <n v="2032458.8"/>
    <n v="0"/>
    <n v="0"/>
    <n v="0"/>
    <n v="0"/>
    <n v="0"/>
    <n v="2032458.8"/>
    <s v="Wyoming"/>
    <d v="2022-12-01T00:00:00"/>
    <d v="2023-12-01T00:00:00"/>
    <x v="1"/>
    <s v="Regulated Electric (122)"/>
    <s v="Cheyenne Light Fuel &amp; Power Co"/>
    <x v="1"/>
    <x v="5"/>
  </r>
  <r>
    <n v="5"/>
    <n v="122"/>
    <x v="76"/>
    <s v="101000 Plant In Service"/>
    <n v="1"/>
    <n v="2032458.8"/>
    <n v="0"/>
    <n v="0"/>
    <n v="0"/>
    <n v="0"/>
    <n v="0"/>
    <n v="2032458.8"/>
    <s v="Wyoming"/>
    <d v="2022-12-01T00:00:00"/>
    <d v="2023-12-01T00:00:00"/>
    <x v="2"/>
    <s v="Regulated Electric (122)"/>
    <s v="Cheyenne Light Fuel &amp; Power Co"/>
    <x v="1"/>
    <x v="5"/>
  </r>
  <r>
    <n v="5"/>
    <n v="122"/>
    <x v="76"/>
    <s v="101000 Plant In Service"/>
    <n v="1"/>
    <n v="2032458.8"/>
    <n v="0"/>
    <n v="-57014.239999999998"/>
    <n v="0"/>
    <n v="0"/>
    <n v="0"/>
    <n v="1975444.56"/>
    <s v="Wyoming"/>
    <d v="2022-12-01T00:00:00"/>
    <d v="2023-12-01T00:00:00"/>
    <x v="3"/>
    <s v="Regulated Electric (122)"/>
    <s v="Cheyenne Light Fuel &amp; Power Co"/>
    <x v="1"/>
    <x v="5"/>
  </r>
  <r>
    <n v="5"/>
    <n v="122"/>
    <x v="76"/>
    <s v="101000 Plant In Service"/>
    <n v="1"/>
    <n v="1975444.56"/>
    <n v="23957.58"/>
    <n v="-18660.84"/>
    <n v="0"/>
    <n v="0"/>
    <n v="0"/>
    <n v="1980741.3"/>
    <s v="Wyoming"/>
    <d v="2022-12-01T00:00:00"/>
    <d v="2023-12-01T00:00:00"/>
    <x v="4"/>
    <s v="Regulated Electric (122)"/>
    <s v="Cheyenne Light Fuel &amp; Power Co"/>
    <x v="1"/>
    <x v="5"/>
  </r>
  <r>
    <n v="5"/>
    <n v="122"/>
    <x v="76"/>
    <s v="101000 Plant In Service"/>
    <n v="1"/>
    <n v="1980741.3"/>
    <n v="83145.930000000008"/>
    <n v="0"/>
    <n v="0"/>
    <n v="0"/>
    <n v="0"/>
    <n v="2063887.23"/>
    <s v="Wyoming"/>
    <d v="2022-12-01T00:00:00"/>
    <d v="2023-12-01T00:00:00"/>
    <x v="5"/>
    <s v="Regulated Electric (122)"/>
    <s v="Cheyenne Light Fuel &amp; Power Co"/>
    <x v="1"/>
    <x v="5"/>
  </r>
  <r>
    <n v="5"/>
    <n v="122"/>
    <x v="76"/>
    <s v="101000 Plant In Service"/>
    <n v="1"/>
    <n v="2063887.23"/>
    <n v="0"/>
    <n v="-35699.89"/>
    <n v="0"/>
    <n v="0"/>
    <n v="0"/>
    <n v="2028187.34"/>
    <s v="Wyoming"/>
    <d v="2022-12-01T00:00:00"/>
    <d v="2023-12-01T00:00:00"/>
    <x v="6"/>
    <s v="Regulated Electric (122)"/>
    <s v="Cheyenne Light Fuel &amp; Power Co"/>
    <x v="1"/>
    <x v="5"/>
  </r>
  <r>
    <n v="5"/>
    <n v="122"/>
    <x v="76"/>
    <s v="101000 Plant In Service"/>
    <n v="1"/>
    <n v="2028187.34"/>
    <n v="0"/>
    <n v="0"/>
    <n v="0"/>
    <n v="0"/>
    <n v="0"/>
    <n v="2028187.34"/>
    <s v="Wyoming"/>
    <d v="2022-12-01T00:00:00"/>
    <d v="2023-12-01T00:00:00"/>
    <x v="7"/>
    <s v="Regulated Electric (122)"/>
    <s v="Cheyenne Light Fuel &amp; Power Co"/>
    <x v="1"/>
    <x v="5"/>
  </r>
  <r>
    <n v="5"/>
    <n v="122"/>
    <x v="76"/>
    <s v="101000 Plant In Service"/>
    <n v="1"/>
    <n v="2028187.34"/>
    <n v="109641.92"/>
    <n v="-83145.930000000008"/>
    <n v="0"/>
    <n v="0"/>
    <n v="0"/>
    <n v="2054683.33"/>
    <s v="Wyoming"/>
    <d v="2022-12-01T00:00:00"/>
    <d v="2023-12-01T00:00:00"/>
    <x v="8"/>
    <s v="Regulated Electric (122)"/>
    <s v="Cheyenne Light Fuel &amp; Power Co"/>
    <x v="1"/>
    <x v="5"/>
  </r>
  <r>
    <n v="5"/>
    <n v="122"/>
    <x v="76"/>
    <s v="101000 Plant In Service"/>
    <n v="1"/>
    <n v="2054683.33"/>
    <n v="0"/>
    <n v="0"/>
    <n v="0"/>
    <n v="0"/>
    <n v="0"/>
    <n v="2054683.33"/>
    <s v="Wyoming"/>
    <d v="2022-12-01T00:00:00"/>
    <d v="2023-12-01T00:00:00"/>
    <x v="9"/>
    <s v="Regulated Electric (122)"/>
    <s v="Cheyenne Light Fuel &amp; Power Co"/>
    <x v="1"/>
    <x v="5"/>
  </r>
  <r>
    <n v="5"/>
    <n v="122"/>
    <x v="76"/>
    <s v="101000 Plant In Service"/>
    <n v="1"/>
    <n v="2054683.33"/>
    <n v="56419.33"/>
    <n v="0"/>
    <n v="0"/>
    <n v="0"/>
    <n v="0"/>
    <n v="2111102.66"/>
    <s v="Wyoming"/>
    <d v="2022-12-01T00:00:00"/>
    <d v="2023-12-01T00:00:00"/>
    <x v="10"/>
    <s v="Regulated Electric (122)"/>
    <s v="Cheyenne Light Fuel &amp; Power Co"/>
    <x v="1"/>
    <x v="5"/>
  </r>
  <r>
    <n v="5"/>
    <n v="122"/>
    <x v="77"/>
    <s v="101000 Plant In Service"/>
    <n v="1"/>
    <n v="76995.48"/>
    <n v="0"/>
    <n v="0"/>
    <n v="0"/>
    <n v="0"/>
    <n v="0"/>
    <n v="76995.48"/>
    <s v="Wyoming"/>
    <d v="2022-12-01T00:00:00"/>
    <d v="2023-12-01T00:00:00"/>
    <x v="11"/>
    <s v="Regulated Electric (122)"/>
    <s v="Cheyenne Light Fuel &amp; Power Co"/>
    <x v="1"/>
    <x v="5"/>
  </r>
  <r>
    <n v="5"/>
    <n v="122"/>
    <x v="77"/>
    <s v="101000 Plant In Service"/>
    <n v="1"/>
    <n v="76995.48"/>
    <n v="0"/>
    <n v="0"/>
    <n v="0"/>
    <n v="0"/>
    <n v="0"/>
    <n v="76995.48"/>
    <s v="Wyoming"/>
    <d v="2022-12-01T00:00:00"/>
    <d v="2023-12-01T00:00:00"/>
    <x v="12"/>
    <s v="Regulated Electric (122)"/>
    <s v="Cheyenne Light Fuel &amp; Power Co"/>
    <x v="1"/>
    <x v="5"/>
  </r>
  <r>
    <n v="5"/>
    <n v="122"/>
    <x v="77"/>
    <s v="101000 Plant In Service"/>
    <n v="1"/>
    <n v="76995.48"/>
    <n v="0"/>
    <n v="0"/>
    <n v="0"/>
    <n v="0"/>
    <n v="0"/>
    <n v="76995.48"/>
    <s v="Wyoming"/>
    <d v="2022-12-01T00:00:00"/>
    <d v="2023-12-01T00:00:00"/>
    <x v="0"/>
    <s v="Regulated Electric (122)"/>
    <s v="Cheyenne Light Fuel &amp; Power Co"/>
    <x v="1"/>
    <x v="5"/>
  </r>
  <r>
    <n v="5"/>
    <n v="122"/>
    <x v="77"/>
    <s v="101000 Plant In Service"/>
    <n v="1"/>
    <n v="76995.48"/>
    <n v="0"/>
    <n v="0"/>
    <n v="0"/>
    <n v="0"/>
    <n v="0"/>
    <n v="76995.48"/>
    <s v="Wyoming"/>
    <d v="2022-12-01T00:00:00"/>
    <d v="2023-12-01T00:00:00"/>
    <x v="1"/>
    <s v="Regulated Electric (122)"/>
    <s v="Cheyenne Light Fuel &amp; Power Co"/>
    <x v="1"/>
    <x v="5"/>
  </r>
  <r>
    <n v="5"/>
    <n v="122"/>
    <x v="77"/>
    <s v="101000 Plant In Service"/>
    <n v="1"/>
    <n v="76995.48"/>
    <n v="0"/>
    <n v="0"/>
    <n v="0"/>
    <n v="0"/>
    <n v="0"/>
    <n v="76995.48"/>
    <s v="Wyoming"/>
    <d v="2022-12-01T00:00:00"/>
    <d v="2023-12-01T00:00:00"/>
    <x v="2"/>
    <s v="Regulated Electric (122)"/>
    <s v="Cheyenne Light Fuel &amp; Power Co"/>
    <x v="1"/>
    <x v="5"/>
  </r>
  <r>
    <n v="5"/>
    <n v="122"/>
    <x v="77"/>
    <s v="101000 Plant In Service"/>
    <n v="1"/>
    <n v="76995.48"/>
    <n v="0"/>
    <n v="0"/>
    <n v="0"/>
    <n v="0"/>
    <n v="0"/>
    <n v="76995.48"/>
    <s v="Wyoming"/>
    <d v="2022-12-01T00:00:00"/>
    <d v="2023-12-01T00:00:00"/>
    <x v="3"/>
    <s v="Regulated Electric (122)"/>
    <s v="Cheyenne Light Fuel &amp; Power Co"/>
    <x v="1"/>
    <x v="5"/>
  </r>
  <r>
    <n v="5"/>
    <n v="122"/>
    <x v="77"/>
    <s v="101000 Plant In Service"/>
    <n v="1"/>
    <n v="76995.48"/>
    <n v="0"/>
    <n v="0"/>
    <n v="0"/>
    <n v="0"/>
    <n v="0"/>
    <n v="76995.48"/>
    <s v="Wyoming"/>
    <d v="2022-12-01T00:00:00"/>
    <d v="2023-12-01T00:00:00"/>
    <x v="4"/>
    <s v="Regulated Electric (122)"/>
    <s v="Cheyenne Light Fuel &amp; Power Co"/>
    <x v="1"/>
    <x v="5"/>
  </r>
  <r>
    <n v="5"/>
    <n v="122"/>
    <x v="77"/>
    <s v="101000 Plant In Service"/>
    <n v="1"/>
    <n v="76995.48"/>
    <n v="0"/>
    <n v="0"/>
    <n v="0"/>
    <n v="0"/>
    <n v="0"/>
    <n v="76995.48"/>
    <s v="Wyoming"/>
    <d v="2022-12-01T00:00:00"/>
    <d v="2023-12-01T00:00:00"/>
    <x v="5"/>
    <s v="Regulated Electric (122)"/>
    <s v="Cheyenne Light Fuel &amp; Power Co"/>
    <x v="1"/>
    <x v="5"/>
  </r>
  <r>
    <n v="5"/>
    <n v="122"/>
    <x v="77"/>
    <s v="101000 Plant In Service"/>
    <n v="1"/>
    <n v="76995.48"/>
    <n v="0"/>
    <n v="0"/>
    <n v="0"/>
    <n v="0"/>
    <n v="0"/>
    <n v="76995.48"/>
    <s v="Wyoming"/>
    <d v="2022-12-01T00:00:00"/>
    <d v="2023-12-01T00:00:00"/>
    <x v="6"/>
    <s v="Regulated Electric (122)"/>
    <s v="Cheyenne Light Fuel &amp; Power Co"/>
    <x v="1"/>
    <x v="5"/>
  </r>
  <r>
    <n v="5"/>
    <n v="122"/>
    <x v="77"/>
    <s v="101000 Plant In Service"/>
    <n v="1"/>
    <n v="76995.48"/>
    <n v="0"/>
    <n v="0"/>
    <n v="0"/>
    <n v="0"/>
    <n v="0"/>
    <n v="76995.48"/>
    <s v="Wyoming"/>
    <d v="2022-12-01T00:00:00"/>
    <d v="2023-12-01T00:00:00"/>
    <x v="7"/>
    <s v="Regulated Electric (122)"/>
    <s v="Cheyenne Light Fuel &amp; Power Co"/>
    <x v="1"/>
    <x v="5"/>
  </r>
  <r>
    <n v="5"/>
    <n v="122"/>
    <x v="77"/>
    <s v="101000 Plant In Service"/>
    <n v="1"/>
    <n v="76995.48"/>
    <n v="0"/>
    <n v="0"/>
    <n v="0"/>
    <n v="0"/>
    <n v="0"/>
    <n v="76995.48"/>
    <s v="Wyoming"/>
    <d v="2022-12-01T00:00:00"/>
    <d v="2023-12-01T00:00:00"/>
    <x v="8"/>
    <s v="Regulated Electric (122)"/>
    <s v="Cheyenne Light Fuel &amp; Power Co"/>
    <x v="1"/>
    <x v="5"/>
  </r>
  <r>
    <n v="5"/>
    <n v="122"/>
    <x v="77"/>
    <s v="101000 Plant In Service"/>
    <n v="1"/>
    <n v="76995.48"/>
    <n v="0"/>
    <n v="0"/>
    <n v="0"/>
    <n v="0"/>
    <n v="0"/>
    <n v="76995.48"/>
    <s v="Wyoming"/>
    <d v="2022-12-01T00:00:00"/>
    <d v="2023-12-01T00:00:00"/>
    <x v="9"/>
    <s v="Regulated Electric (122)"/>
    <s v="Cheyenne Light Fuel &amp; Power Co"/>
    <x v="1"/>
    <x v="5"/>
  </r>
  <r>
    <n v="5"/>
    <n v="122"/>
    <x v="77"/>
    <s v="101000 Plant In Service"/>
    <n v="1"/>
    <n v="76995.48"/>
    <n v="0"/>
    <n v="0"/>
    <n v="0"/>
    <n v="0"/>
    <n v="0"/>
    <n v="76995.48"/>
    <s v="Wyoming"/>
    <d v="2022-12-01T00:00:00"/>
    <d v="2023-12-01T00:00:00"/>
    <x v="10"/>
    <s v="Regulated Electric (122)"/>
    <s v="Cheyenne Light Fuel &amp; Power Co"/>
    <x v="1"/>
    <x v="5"/>
  </r>
  <r>
    <n v="5"/>
    <n v="122"/>
    <x v="78"/>
    <s v="101000 Plant In Service"/>
    <n v="1"/>
    <n v="3583132.96"/>
    <n v="0"/>
    <n v="0"/>
    <n v="0"/>
    <n v="0"/>
    <n v="0"/>
    <n v="3583132.96"/>
    <s v="Wyoming"/>
    <d v="2022-12-01T00:00:00"/>
    <d v="2023-12-01T00:00:00"/>
    <x v="11"/>
    <s v="Regulated Electric (122)"/>
    <s v="Cheyenne Light Fuel &amp; Power Co"/>
    <x v="1"/>
    <x v="5"/>
  </r>
  <r>
    <n v="5"/>
    <n v="122"/>
    <x v="78"/>
    <s v="101000 Plant In Service"/>
    <n v="1"/>
    <n v="3583132.96"/>
    <n v="44286.55"/>
    <n v="0"/>
    <n v="0"/>
    <n v="0"/>
    <n v="0"/>
    <n v="3627419.51"/>
    <s v="Wyoming"/>
    <d v="2022-12-01T00:00:00"/>
    <d v="2023-12-01T00:00:00"/>
    <x v="12"/>
    <s v="Regulated Electric (122)"/>
    <s v="Cheyenne Light Fuel &amp; Power Co"/>
    <x v="1"/>
    <x v="5"/>
  </r>
  <r>
    <n v="5"/>
    <n v="122"/>
    <x v="78"/>
    <s v="101000 Plant In Service"/>
    <n v="1"/>
    <n v="3627419.51"/>
    <n v="0"/>
    <n v="0"/>
    <n v="0"/>
    <n v="0"/>
    <n v="0"/>
    <n v="3627419.51"/>
    <s v="Wyoming"/>
    <d v="2022-12-01T00:00:00"/>
    <d v="2023-12-01T00:00:00"/>
    <x v="0"/>
    <s v="Regulated Electric (122)"/>
    <s v="Cheyenne Light Fuel &amp; Power Co"/>
    <x v="1"/>
    <x v="5"/>
  </r>
  <r>
    <n v="5"/>
    <n v="122"/>
    <x v="78"/>
    <s v="101000 Plant In Service"/>
    <n v="1"/>
    <n v="3627419.51"/>
    <n v="0"/>
    <n v="0"/>
    <n v="0"/>
    <n v="0"/>
    <n v="0"/>
    <n v="3627419.51"/>
    <s v="Wyoming"/>
    <d v="2022-12-01T00:00:00"/>
    <d v="2023-12-01T00:00:00"/>
    <x v="1"/>
    <s v="Regulated Electric (122)"/>
    <s v="Cheyenne Light Fuel &amp; Power Co"/>
    <x v="1"/>
    <x v="5"/>
  </r>
  <r>
    <n v="5"/>
    <n v="122"/>
    <x v="78"/>
    <s v="101000 Plant In Service"/>
    <n v="1"/>
    <n v="3627419.51"/>
    <n v="0"/>
    <n v="0"/>
    <n v="0"/>
    <n v="0"/>
    <n v="0"/>
    <n v="3627419.51"/>
    <s v="Wyoming"/>
    <d v="2022-12-01T00:00:00"/>
    <d v="2023-12-01T00:00:00"/>
    <x v="2"/>
    <s v="Regulated Electric (122)"/>
    <s v="Cheyenne Light Fuel &amp; Power Co"/>
    <x v="1"/>
    <x v="5"/>
  </r>
  <r>
    <n v="5"/>
    <n v="122"/>
    <x v="78"/>
    <s v="101000 Plant In Service"/>
    <n v="1"/>
    <n v="3627419.51"/>
    <n v="0"/>
    <n v="0"/>
    <n v="0"/>
    <n v="0"/>
    <n v="0"/>
    <n v="3627419.51"/>
    <s v="Wyoming"/>
    <d v="2022-12-01T00:00:00"/>
    <d v="2023-12-01T00:00:00"/>
    <x v="3"/>
    <s v="Regulated Electric (122)"/>
    <s v="Cheyenne Light Fuel &amp; Power Co"/>
    <x v="1"/>
    <x v="5"/>
  </r>
  <r>
    <n v="5"/>
    <n v="122"/>
    <x v="78"/>
    <s v="101000 Plant In Service"/>
    <n v="1"/>
    <n v="3627419.51"/>
    <n v="0"/>
    <n v="0"/>
    <n v="0"/>
    <n v="0"/>
    <n v="0"/>
    <n v="3627419.51"/>
    <s v="Wyoming"/>
    <d v="2022-12-01T00:00:00"/>
    <d v="2023-12-01T00:00:00"/>
    <x v="4"/>
    <s v="Regulated Electric (122)"/>
    <s v="Cheyenne Light Fuel &amp; Power Co"/>
    <x v="1"/>
    <x v="5"/>
  </r>
  <r>
    <n v="5"/>
    <n v="122"/>
    <x v="78"/>
    <s v="101000 Plant In Service"/>
    <n v="1"/>
    <n v="3627419.51"/>
    <n v="0"/>
    <n v="0"/>
    <n v="0"/>
    <n v="0"/>
    <n v="0"/>
    <n v="3627419.51"/>
    <s v="Wyoming"/>
    <d v="2022-12-01T00:00:00"/>
    <d v="2023-12-01T00:00:00"/>
    <x v="5"/>
    <s v="Regulated Electric (122)"/>
    <s v="Cheyenne Light Fuel &amp; Power Co"/>
    <x v="1"/>
    <x v="5"/>
  </r>
  <r>
    <n v="5"/>
    <n v="122"/>
    <x v="78"/>
    <s v="101000 Plant In Service"/>
    <n v="1"/>
    <n v="3627419.51"/>
    <n v="0"/>
    <n v="0"/>
    <n v="0"/>
    <n v="0"/>
    <n v="0"/>
    <n v="3627419.51"/>
    <s v="Wyoming"/>
    <d v="2022-12-01T00:00:00"/>
    <d v="2023-12-01T00:00:00"/>
    <x v="6"/>
    <s v="Regulated Electric (122)"/>
    <s v="Cheyenne Light Fuel &amp; Power Co"/>
    <x v="1"/>
    <x v="5"/>
  </r>
  <r>
    <n v="5"/>
    <n v="122"/>
    <x v="78"/>
    <s v="101000 Plant In Service"/>
    <n v="1"/>
    <n v="3627419.51"/>
    <n v="0"/>
    <n v="0"/>
    <n v="0"/>
    <n v="0"/>
    <n v="0"/>
    <n v="3627419.51"/>
    <s v="Wyoming"/>
    <d v="2022-12-01T00:00:00"/>
    <d v="2023-12-01T00:00:00"/>
    <x v="7"/>
    <s v="Regulated Electric (122)"/>
    <s v="Cheyenne Light Fuel &amp; Power Co"/>
    <x v="1"/>
    <x v="5"/>
  </r>
  <r>
    <n v="5"/>
    <n v="122"/>
    <x v="78"/>
    <s v="101000 Plant In Service"/>
    <n v="1"/>
    <n v="3627419.51"/>
    <n v="0"/>
    <n v="0"/>
    <n v="0"/>
    <n v="0"/>
    <n v="0"/>
    <n v="3627419.51"/>
    <s v="Wyoming"/>
    <d v="2022-12-01T00:00:00"/>
    <d v="2023-12-01T00:00:00"/>
    <x v="8"/>
    <s v="Regulated Electric (122)"/>
    <s v="Cheyenne Light Fuel &amp; Power Co"/>
    <x v="1"/>
    <x v="5"/>
  </r>
  <r>
    <n v="5"/>
    <n v="122"/>
    <x v="78"/>
    <s v="101000 Plant In Service"/>
    <n v="1"/>
    <n v="3627419.51"/>
    <n v="0"/>
    <n v="0"/>
    <n v="0"/>
    <n v="0"/>
    <n v="0"/>
    <n v="3627419.51"/>
    <s v="Wyoming"/>
    <d v="2022-12-01T00:00:00"/>
    <d v="2023-12-01T00:00:00"/>
    <x v="9"/>
    <s v="Regulated Electric (122)"/>
    <s v="Cheyenne Light Fuel &amp; Power Co"/>
    <x v="1"/>
    <x v="5"/>
  </r>
  <r>
    <n v="5"/>
    <n v="122"/>
    <x v="78"/>
    <s v="101000 Plant In Service"/>
    <n v="1"/>
    <n v="3627419.51"/>
    <n v="283467.51"/>
    <n v="0"/>
    <n v="0"/>
    <n v="0"/>
    <n v="0"/>
    <n v="3910887.02"/>
    <s v="Wyoming"/>
    <d v="2022-12-01T00:00:00"/>
    <d v="2023-12-01T00:00:00"/>
    <x v="10"/>
    <s v="Regulated Electric (122)"/>
    <s v="Cheyenne Light Fuel &amp; Power Co"/>
    <x v="1"/>
    <x v="5"/>
  </r>
  <r>
    <n v="5"/>
    <n v="122"/>
    <x v="79"/>
    <s v="101000 Plant In Service"/>
    <n v="1"/>
    <n v="324633.97000000003"/>
    <n v="27696.420000000002"/>
    <n v="0"/>
    <n v="0"/>
    <n v="0"/>
    <n v="0"/>
    <n v="352330.39"/>
    <s v="Wyoming"/>
    <d v="2022-12-01T00:00:00"/>
    <d v="2023-12-01T00:00:00"/>
    <x v="11"/>
    <s v="Regulated Electric (122)"/>
    <s v="Cheyenne Light Fuel &amp; Power Co"/>
    <x v="1"/>
    <x v="5"/>
  </r>
  <r>
    <n v="5"/>
    <n v="122"/>
    <x v="79"/>
    <s v="101000 Plant In Service"/>
    <n v="1"/>
    <n v="352330.39"/>
    <n v="0"/>
    <n v="0"/>
    <n v="0"/>
    <n v="0"/>
    <n v="0"/>
    <n v="352330.39"/>
    <s v="Wyoming"/>
    <d v="2022-12-01T00:00:00"/>
    <d v="2023-12-01T00:00:00"/>
    <x v="12"/>
    <s v="Regulated Electric (122)"/>
    <s v="Cheyenne Light Fuel &amp; Power Co"/>
    <x v="1"/>
    <x v="5"/>
  </r>
  <r>
    <n v="5"/>
    <n v="122"/>
    <x v="79"/>
    <s v="101000 Plant In Service"/>
    <n v="1"/>
    <n v="352330.39"/>
    <n v="0"/>
    <n v="0"/>
    <n v="0"/>
    <n v="0"/>
    <n v="0"/>
    <n v="352330.39"/>
    <s v="Wyoming"/>
    <d v="2022-12-01T00:00:00"/>
    <d v="2023-12-01T00:00:00"/>
    <x v="0"/>
    <s v="Regulated Electric (122)"/>
    <s v="Cheyenne Light Fuel &amp; Power Co"/>
    <x v="1"/>
    <x v="5"/>
  </r>
  <r>
    <n v="5"/>
    <n v="122"/>
    <x v="79"/>
    <s v="101000 Plant In Service"/>
    <n v="1"/>
    <n v="352330.39"/>
    <n v="1198.26"/>
    <n v="0"/>
    <n v="0"/>
    <n v="0"/>
    <n v="0"/>
    <n v="353528.65"/>
    <s v="Wyoming"/>
    <d v="2022-12-01T00:00:00"/>
    <d v="2023-12-01T00:00:00"/>
    <x v="1"/>
    <s v="Regulated Electric (122)"/>
    <s v="Cheyenne Light Fuel &amp; Power Co"/>
    <x v="1"/>
    <x v="5"/>
  </r>
  <r>
    <n v="5"/>
    <n v="122"/>
    <x v="79"/>
    <s v="101000 Plant In Service"/>
    <n v="1"/>
    <n v="353528.65"/>
    <n v="1175.44"/>
    <n v="0"/>
    <n v="0"/>
    <n v="0"/>
    <n v="0"/>
    <n v="354704.09"/>
    <s v="Wyoming"/>
    <d v="2022-12-01T00:00:00"/>
    <d v="2023-12-01T00:00:00"/>
    <x v="2"/>
    <s v="Regulated Electric (122)"/>
    <s v="Cheyenne Light Fuel &amp; Power Co"/>
    <x v="1"/>
    <x v="5"/>
  </r>
  <r>
    <n v="5"/>
    <n v="122"/>
    <x v="79"/>
    <s v="101000 Plant In Service"/>
    <n v="1"/>
    <n v="354704.09"/>
    <n v="61853.71"/>
    <n v="0"/>
    <n v="0"/>
    <n v="0"/>
    <n v="0"/>
    <n v="416557.8"/>
    <s v="Wyoming"/>
    <d v="2022-12-01T00:00:00"/>
    <d v="2023-12-01T00:00:00"/>
    <x v="3"/>
    <s v="Regulated Electric (122)"/>
    <s v="Cheyenne Light Fuel &amp; Power Co"/>
    <x v="1"/>
    <x v="5"/>
  </r>
  <r>
    <n v="5"/>
    <n v="122"/>
    <x v="79"/>
    <s v="101000 Plant In Service"/>
    <n v="1"/>
    <n v="416557.8"/>
    <n v="0"/>
    <n v="0"/>
    <n v="0"/>
    <n v="0"/>
    <n v="0"/>
    <n v="416557.8"/>
    <s v="Wyoming"/>
    <d v="2022-12-01T00:00:00"/>
    <d v="2023-12-01T00:00:00"/>
    <x v="4"/>
    <s v="Regulated Electric (122)"/>
    <s v="Cheyenne Light Fuel &amp; Power Co"/>
    <x v="1"/>
    <x v="5"/>
  </r>
  <r>
    <n v="5"/>
    <n v="122"/>
    <x v="79"/>
    <s v="101000 Plant In Service"/>
    <n v="1"/>
    <n v="416557.8"/>
    <n v="0"/>
    <n v="0"/>
    <n v="0"/>
    <n v="0"/>
    <n v="0"/>
    <n v="416557.8"/>
    <s v="Wyoming"/>
    <d v="2022-12-01T00:00:00"/>
    <d v="2023-12-01T00:00:00"/>
    <x v="5"/>
    <s v="Regulated Electric (122)"/>
    <s v="Cheyenne Light Fuel &amp; Power Co"/>
    <x v="1"/>
    <x v="5"/>
  </r>
  <r>
    <n v="5"/>
    <n v="122"/>
    <x v="79"/>
    <s v="101000 Plant In Service"/>
    <n v="1"/>
    <n v="416557.8"/>
    <n v="0"/>
    <n v="0"/>
    <n v="0"/>
    <n v="0"/>
    <n v="0"/>
    <n v="416557.8"/>
    <s v="Wyoming"/>
    <d v="2022-12-01T00:00:00"/>
    <d v="2023-12-01T00:00:00"/>
    <x v="6"/>
    <s v="Regulated Electric (122)"/>
    <s v="Cheyenne Light Fuel &amp; Power Co"/>
    <x v="1"/>
    <x v="5"/>
  </r>
  <r>
    <n v="5"/>
    <n v="122"/>
    <x v="79"/>
    <s v="101000 Plant In Service"/>
    <n v="1"/>
    <n v="416557.8"/>
    <n v="19688.72"/>
    <n v="0"/>
    <n v="0"/>
    <n v="0"/>
    <n v="0"/>
    <n v="436246.52"/>
    <s v="Wyoming"/>
    <d v="2022-12-01T00:00:00"/>
    <d v="2023-12-01T00:00:00"/>
    <x v="7"/>
    <s v="Regulated Electric (122)"/>
    <s v="Cheyenne Light Fuel &amp; Power Co"/>
    <x v="1"/>
    <x v="5"/>
  </r>
  <r>
    <n v="5"/>
    <n v="122"/>
    <x v="79"/>
    <s v="101000 Plant In Service"/>
    <n v="1"/>
    <n v="436246.52"/>
    <n v="0"/>
    <n v="0"/>
    <n v="0"/>
    <n v="0"/>
    <n v="0"/>
    <n v="436246.52"/>
    <s v="Wyoming"/>
    <d v="2022-12-01T00:00:00"/>
    <d v="2023-12-01T00:00:00"/>
    <x v="8"/>
    <s v="Regulated Electric (122)"/>
    <s v="Cheyenne Light Fuel &amp; Power Co"/>
    <x v="1"/>
    <x v="5"/>
  </r>
  <r>
    <n v="5"/>
    <n v="122"/>
    <x v="79"/>
    <s v="101000 Plant In Service"/>
    <n v="1"/>
    <n v="436246.52"/>
    <n v="0"/>
    <n v="0"/>
    <n v="0"/>
    <n v="0"/>
    <n v="0"/>
    <n v="436246.52"/>
    <s v="Wyoming"/>
    <d v="2022-12-01T00:00:00"/>
    <d v="2023-12-01T00:00:00"/>
    <x v="9"/>
    <s v="Regulated Electric (122)"/>
    <s v="Cheyenne Light Fuel &amp; Power Co"/>
    <x v="1"/>
    <x v="5"/>
  </r>
  <r>
    <n v="5"/>
    <n v="122"/>
    <x v="79"/>
    <s v="101000 Plant In Service"/>
    <n v="1"/>
    <n v="436246.52"/>
    <n v="0"/>
    <n v="0"/>
    <n v="0"/>
    <n v="0"/>
    <n v="0"/>
    <n v="436246.52"/>
    <s v="Wyoming"/>
    <d v="2022-12-01T00:00:00"/>
    <d v="2023-12-01T00:00:00"/>
    <x v="10"/>
    <s v="Regulated Electric (122)"/>
    <s v="Cheyenne Light Fuel &amp; Power Co"/>
    <x v="1"/>
    <x v="5"/>
  </r>
  <r>
    <n v="5"/>
    <n v="122"/>
    <x v="80"/>
    <s v="101000 Plant In Service"/>
    <n v="1"/>
    <n v="9705.9500000000007"/>
    <n v="0"/>
    <n v="0"/>
    <n v="0"/>
    <n v="0"/>
    <n v="0"/>
    <n v="9705.9500000000007"/>
    <s v="Wyoming"/>
    <d v="2022-12-01T00:00:00"/>
    <d v="2023-12-01T00:00:00"/>
    <x v="11"/>
    <s v="Regulated Electric (122)"/>
    <s v="Cheyenne Light Fuel &amp; Power Co"/>
    <x v="1"/>
    <x v="6"/>
  </r>
  <r>
    <n v="5"/>
    <n v="122"/>
    <x v="80"/>
    <s v="101000 Plant In Service"/>
    <n v="1"/>
    <n v="9705.9500000000007"/>
    <n v="0"/>
    <n v="0"/>
    <n v="0"/>
    <n v="0"/>
    <n v="0"/>
    <n v="9705.9500000000007"/>
    <s v="Wyoming"/>
    <d v="2022-12-01T00:00:00"/>
    <d v="2023-12-01T00:00:00"/>
    <x v="12"/>
    <s v="Regulated Electric (122)"/>
    <s v="Cheyenne Light Fuel &amp; Power Co"/>
    <x v="1"/>
    <x v="6"/>
  </r>
  <r>
    <n v="5"/>
    <n v="122"/>
    <x v="80"/>
    <s v="101000 Plant In Service"/>
    <n v="1"/>
    <n v="9705.9500000000007"/>
    <n v="0"/>
    <n v="0"/>
    <n v="0"/>
    <n v="0"/>
    <n v="0"/>
    <n v="9705.9500000000007"/>
    <s v="Wyoming"/>
    <d v="2022-12-01T00:00:00"/>
    <d v="2023-12-01T00:00:00"/>
    <x v="0"/>
    <s v="Regulated Electric (122)"/>
    <s v="Cheyenne Light Fuel &amp; Power Co"/>
    <x v="1"/>
    <x v="6"/>
  </r>
  <r>
    <n v="5"/>
    <n v="122"/>
    <x v="80"/>
    <s v="101000 Plant In Service"/>
    <n v="1"/>
    <n v="9705.9500000000007"/>
    <n v="0"/>
    <n v="0"/>
    <n v="0"/>
    <n v="0"/>
    <n v="0"/>
    <n v="9705.9500000000007"/>
    <s v="Wyoming"/>
    <d v="2022-12-01T00:00:00"/>
    <d v="2023-12-01T00:00:00"/>
    <x v="1"/>
    <s v="Regulated Electric (122)"/>
    <s v="Cheyenne Light Fuel &amp; Power Co"/>
    <x v="1"/>
    <x v="6"/>
  </r>
  <r>
    <n v="5"/>
    <n v="122"/>
    <x v="80"/>
    <s v="101000 Plant In Service"/>
    <n v="1"/>
    <n v="9705.9500000000007"/>
    <n v="0"/>
    <n v="0"/>
    <n v="0"/>
    <n v="0"/>
    <n v="0"/>
    <n v="9705.9500000000007"/>
    <s v="Wyoming"/>
    <d v="2022-12-01T00:00:00"/>
    <d v="2023-12-01T00:00:00"/>
    <x v="2"/>
    <s v="Regulated Electric (122)"/>
    <s v="Cheyenne Light Fuel &amp; Power Co"/>
    <x v="1"/>
    <x v="6"/>
  </r>
  <r>
    <n v="5"/>
    <n v="122"/>
    <x v="80"/>
    <s v="101000 Plant In Service"/>
    <n v="1"/>
    <n v="9705.9500000000007"/>
    <n v="0"/>
    <n v="0"/>
    <n v="0"/>
    <n v="0"/>
    <n v="0"/>
    <n v="9705.9500000000007"/>
    <s v="Wyoming"/>
    <d v="2022-12-01T00:00:00"/>
    <d v="2023-12-01T00:00:00"/>
    <x v="3"/>
    <s v="Regulated Electric (122)"/>
    <s v="Cheyenne Light Fuel &amp; Power Co"/>
    <x v="1"/>
    <x v="6"/>
  </r>
  <r>
    <n v="5"/>
    <n v="122"/>
    <x v="80"/>
    <s v="101000 Plant In Service"/>
    <n v="1"/>
    <n v="9705.9500000000007"/>
    <n v="0"/>
    <n v="0"/>
    <n v="0"/>
    <n v="0"/>
    <n v="0"/>
    <n v="9705.9500000000007"/>
    <s v="Wyoming"/>
    <d v="2022-12-01T00:00:00"/>
    <d v="2023-12-01T00:00:00"/>
    <x v="4"/>
    <s v="Regulated Electric (122)"/>
    <s v="Cheyenne Light Fuel &amp; Power Co"/>
    <x v="1"/>
    <x v="6"/>
  </r>
  <r>
    <n v="5"/>
    <n v="122"/>
    <x v="80"/>
    <s v="101000 Plant In Service"/>
    <n v="1"/>
    <n v="9705.9500000000007"/>
    <n v="0"/>
    <n v="0"/>
    <n v="0"/>
    <n v="0"/>
    <n v="0"/>
    <n v="9705.9500000000007"/>
    <s v="Wyoming"/>
    <d v="2022-12-01T00:00:00"/>
    <d v="2023-12-01T00:00:00"/>
    <x v="5"/>
    <s v="Regulated Electric (122)"/>
    <s v="Cheyenne Light Fuel &amp; Power Co"/>
    <x v="1"/>
    <x v="6"/>
  </r>
  <r>
    <n v="5"/>
    <n v="122"/>
    <x v="80"/>
    <s v="101000 Plant In Service"/>
    <n v="1"/>
    <n v="9705.9500000000007"/>
    <n v="0"/>
    <n v="0"/>
    <n v="0"/>
    <n v="0"/>
    <n v="0"/>
    <n v="9705.9500000000007"/>
    <s v="Wyoming"/>
    <d v="2022-12-01T00:00:00"/>
    <d v="2023-12-01T00:00:00"/>
    <x v="6"/>
    <s v="Regulated Electric (122)"/>
    <s v="Cheyenne Light Fuel &amp; Power Co"/>
    <x v="1"/>
    <x v="6"/>
  </r>
  <r>
    <n v="5"/>
    <n v="122"/>
    <x v="80"/>
    <s v="101000 Plant In Service"/>
    <n v="1"/>
    <n v="9705.9500000000007"/>
    <n v="0"/>
    <n v="0"/>
    <n v="0"/>
    <n v="0"/>
    <n v="0"/>
    <n v="9705.9500000000007"/>
    <s v="Wyoming"/>
    <d v="2022-12-01T00:00:00"/>
    <d v="2023-12-01T00:00:00"/>
    <x v="7"/>
    <s v="Regulated Electric (122)"/>
    <s v="Cheyenne Light Fuel &amp; Power Co"/>
    <x v="1"/>
    <x v="6"/>
  </r>
  <r>
    <n v="5"/>
    <n v="122"/>
    <x v="80"/>
    <s v="101000 Plant In Service"/>
    <n v="1"/>
    <n v="9705.9500000000007"/>
    <n v="0"/>
    <n v="0"/>
    <n v="0"/>
    <n v="0"/>
    <n v="0"/>
    <n v="9705.9500000000007"/>
    <s v="Wyoming"/>
    <d v="2022-12-01T00:00:00"/>
    <d v="2023-12-01T00:00:00"/>
    <x v="8"/>
    <s v="Regulated Electric (122)"/>
    <s v="Cheyenne Light Fuel &amp; Power Co"/>
    <x v="1"/>
    <x v="6"/>
  </r>
  <r>
    <n v="5"/>
    <n v="122"/>
    <x v="80"/>
    <s v="101000 Plant In Service"/>
    <n v="1"/>
    <n v="9705.9500000000007"/>
    <n v="0"/>
    <n v="0"/>
    <n v="0"/>
    <n v="0"/>
    <n v="0"/>
    <n v="9705.9500000000007"/>
    <s v="Wyoming"/>
    <d v="2022-12-01T00:00:00"/>
    <d v="2023-12-01T00:00:00"/>
    <x v="9"/>
    <s v="Regulated Electric (122)"/>
    <s v="Cheyenne Light Fuel &amp; Power Co"/>
    <x v="1"/>
    <x v="6"/>
  </r>
  <r>
    <n v="5"/>
    <n v="122"/>
    <x v="80"/>
    <s v="101000 Plant In Service"/>
    <n v="1"/>
    <n v="9705.9500000000007"/>
    <n v="0"/>
    <n v="0"/>
    <n v="0"/>
    <n v="0"/>
    <n v="0"/>
    <n v="9705.9500000000007"/>
    <s v="Wyoming"/>
    <d v="2022-12-01T00:00:00"/>
    <d v="2023-12-01T00:00:00"/>
    <x v="10"/>
    <s v="Regulated Electric (122)"/>
    <s v="Cheyenne Light Fuel &amp; Power Co"/>
    <x v="1"/>
    <x v="6"/>
  </r>
  <r>
    <n v="5"/>
    <n v="122"/>
    <x v="81"/>
    <s v="101000 Plant In Service"/>
    <n v="1"/>
    <n v="977787.69000000006"/>
    <n v="57653.06"/>
    <n v="0"/>
    <n v="0"/>
    <n v="0"/>
    <n v="0"/>
    <n v="1035440.75"/>
    <s v="Wyoming"/>
    <d v="2022-12-01T00:00:00"/>
    <d v="2023-12-01T00:00:00"/>
    <x v="11"/>
    <s v="Regulated Electric (122)"/>
    <s v="Cheyenne Light Fuel &amp; Power Co"/>
    <x v="1"/>
    <x v="7"/>
  </r>
  <r>
    <n v="5"/>
    <n v="122"/>
    <x v="81"/>
    <s v="101000 Plant In Service"/>
    <n v="1"/>
    <n v="1035440.75"/>
    <n v="66658.91"/>
    <n v="-66004.160000000003"/>
    <n v="0"/>
    <n v="0"/>
    <n v="0"/>
    <n v="1036095.5"/>
    <s v="Wyoming"/>
    <d v="2022-12-01T00:00:00"/>
    <d v="2023-12-01T00:00:00"/>
    <x v="12"/>
    <s v="Regulated Electric (122)"/>
    <s v="Cheyenne Light Fuel &amp; Power Co"/>
    <x v="1"/>
    <x v="7"/>
  </r>
  <r>
    <n v="5"/>
    <n v="122"/>
    <x v="81"/>
    <s v="101000 Plant In Service"/>
    <n v="1"/>
    <n v="1036095.5"/>
    <n v="0"/>
    <n v="0"/>
    <n v="0"/>
    <n v="0"/>
    <n v="0"/>
    <n v="1036095.5"/>
    <s v="Wyoming"/>
    <d v="2022-12-01T00:00:00"/>
    <d v="2023-12-01T00:00:00"/>
    <x v="0"/>
    <s v="Regulated Electric (122)"/>
    <s v="Cheyenne Light Fuel &amp; Power Co"/>
    <x v="1"/>
    <x v="7"/>
  </r>
  <r>
    <n v="5"/>
    <n v="122"/>
    <x v="81"/>
    <s v="101000 Plant In Service"/>
    <n v="1"/>
    <n v="1036095.5"/>
    <n v="0"/>
    <n v="0"/>
    <n v="0"/>
    <n v="0"/>
    <n v="0"/>
    <n v="1036095.5"/>
    <s v="Wyoming"/>
    <d v="2022-12-01T00:00:00"/>
    <d v="2023-12-01T00:00:00"/>
    <x v="1"/>
    <s v="Regulated Electric (122)"/>
    <s v="Cheyenne Light Fuel &amp; Power Co"/>
    <x v="1"/>
    <x v="7"/>
  </r>
  <r>
    <n v="5"/>
    <n v="122"/>
    <x v="81"/>
    <s v="101000 Plant In Service"/>
    <n v="1"/>
    <n v="1036095.5"/>
    <n v="0"/>
    <n v="0"/>
    <n v="0"/>
    <n v="0"/>
    <n v="0"/>
    <n v="1036095.5"/>
    <s v="Wyoming"/>
    <d v="2022-12-01T00:00:00"/>
    <d v="2023-12-01T00:00:00"/>
    <x v="2"/>
    <s v="Regulated Electric (122)"/>
    <s v="Cheyenne Light Fuel &amp; Power Co"/>
    <x v="1"/>
    <x v="7"/>
  </r>
  <r>
    <n v="5"/>
    <n v="122"/>
    <x v="81"/>
    <s v="101000 Plant In Service"/>
    <n v="1"/>
    <n v="1036095.5"/>
    <n v="0"/>
    <n v="0"/>
    <n v="0"/>
    <n v="0"/>
    <n v="0"/>
    <n v="1036095.5"/>
    <s v="Wyoming"/>
    <d v="2022-12-01T00:00:00"/>
    <d v="2023-12-01T00:00:00"/>
    <x v="3"/>
    <s v="Regulated Electric (122)"/>
    <s v="Cheyenne Light Fuel &amp; Power Co"/>
    <x v="1"/>
    <x v="7"/>
  </r>
  <r>
    <n v="5"/>
    <n v="122"/>
    <x v="81"/>
    <s v="101000 Plant In Service"/>
    <n v="1"/>
    <n v="1036095.5"/>
    <n v="0"/>
    <n v="0"/>
    <n v="0"/>
    <n v="0"/>
    <n v="0"/>
    <n v="1036095.5"/>
    <s v="Wyoming"/>
    <d v="2022-12-01T00:00:00"/>
    <d v="2023-12-01T00:00:00"/>
    <x v="4"/>
    <s v="Regulated Electric (122)"/>
    <s v="Cheyenne Light Fuel &amp; Power Co"/>
    <x v="1"/>
    <x v="7"/>
  </r>
  <r>
    <n v="5"/>
    <n v="122"/>
    <x v="81"/>
    <s v="101000 Plant In Service"/>
    <n v="1"/>
    <n v="1036095.5"/>
    <n v="0"/>
    <n v="0"/>
    <n v="0"/>
    <n v="0"/>
    <n v="0"/>
    <n v="1036095.5"/>
    <s v="Wyoming"/>
    <d v="2022-12-01T00:00:00"/>
    <d v="2023-12-01T00:00:00"/>
    <x v="5"/>
    <s v="Regulated Electric (122)"/>
    <s v="Cheyenne Light Fuel &amp; Power Co"/>
    <x v="1"/>
    <x v="7"/>
  </r>
  <r>
    <n v="5"/>
    <n v="122"/>
    <x v="81"/>
    <s v="101000 Plant In Service"/>
    <n v="1"/>
    <n v="1036095.5"/>
    <n v="4738.6000000000004"/>
    <n v="0"/>
    <n v="0"/>
    <n v="0"/>
    <n v="0"/>
    <n v="1040834.1"/>
    <s v="Wyoming"/>
    <d v="2022-12-01T00:00:00"/>
    <d v="2023-12-01T00:00:00"/>
    <x v="6"/>
    <s v="Regulated Electric (122)"/>
    <s v="Cheyenne Light Fuel &amp; Power Co"/>
    <x v="1"/>
    <x v="7"/>
  </r>
  <r>
    <n v="5"/>
    <n v="122"/>
    <x v="81"/>
    <s v="101000 Plant In Service"/>
    <n v="1"/>
    <n v="1040834.1"/>
    <n v="435"/>
    <n v="0"/>
    <n v="0"/>
    <n v="0"/>
    <n v="0"/>
    <n v="1041269.1"/>
    <s v="Wyoming"/>
    <d v="2022-12-01T00:00:00"/>
    <d v="2023-12-01T00:00:00"/>
    <x v="7"/>
    <s v="Regulated Electric (122)"/>
    <s v="Cheyenne Light Fuel &amp; Power Co"/>
    <x v="1"/>
    <x v="7"/>
  </r>
  <r>
    <n v="5"/>
    <n v="122"/>
    <x v="81"/>
    <s v="101000 Plant In Service"/>
    <n v="1"/>
    <n v="1041269.1"/>
    <n v="-8378.380000000001"/>
    <n v="0"/>
    <n v="0"/>
    <n v="0"/>
    <n v="0"/>
    <n v="1032890.72"/>
    <s v="Wyoming"/>
    <d v="2022-12-01T00:00:00"/>
    <d v="2023-12-01T00:00:00"/>
    <x v="8"/>
    <s v="Regulated Electric (122)"/>
    <s v="Cheyenne Light Fuel &amp; Power Co"/>
    <x v="1"/>
    <x v="7"/>
  </r>
  <r>
    <n v="5"/>
    <n v="122"/>
    <x v="81"/>
    <s v="101000 Plant In Service"/>
    <n v="1"/>
    <n v="1032890.72"/>
    <n v="0"/>
    <n v="0"/>
    <n v="0"/>
    <n v="0"/>
    <n v="0"/>
    <n v="1032890.72"/>
    <s v="Wyoming"/>
    <d v="2022-12-01T00:00:00"/>
    <d v="2023-12-01T00:00:00"/>
    <x v="9"/>
    <s v="Regulated Electric (122)"/>
    <s v="Cheyenne Light Fuel &amp; Power Co"/>
    <x v="1"/>
    <x v="7"/>
  </r>
  <r>
    <n v="5"/>
    <n v="122"/>
    <x v="81"/>
    <s v="101000 Plant In Service"/>
    <n v="1"/>
    <n v="1032890.72"/>
    <n v="8008.6900000000005"/>
    <n v="0"/>
    <n v="0"/>
    <n v="0"/>
    <n v="0"/>
    <n v="1040899.41"/>
    <s v="Wyoming"/>
    <d v="2022-12-01T00:00:00"/>
    <d v="2023-12-01T00:00:00"/>
    <x v="10"/>
    <s v="Regulated Electric (122)"/>
    <s v="Cheyenne Light Fuel &amp; Power Co"/>
    <x v="1"/>
    <x v="7"/>
  </r>
  <r>
    <n v="5"/>
    <n v="122"/>
    <x v="82"/>
    <s v="101000 Plant In Service"/>
    <n v="1"/>
    <n v="0"/>
    <n v="0"/>
    <n v="0"/>
    <n v="0"/>
    <n v="0"/>
    <n v="0"/>
    <n v="0"/>
    <s v="Wyoming"/>
    <d v="2022-12-01T00:00:00"/>
    <d v="2023-12-01T00:00:00"/>
    <x v="11"/>
    <s v="Regulated Electric (122)"/>
    <s v="Cheyenne Light Fuel &amp; Power Co"/>
    <x v="1"/>
    <x v="7"/>
  </r>
  <r>
    <n v="5"/>
    <n v="122"/>
    <x v="82"/>
    <s v="101000 Plant In Service"/>
    <n v="1"/>
    <n v="0"/>
    <n v="0"/>
    <n v="0"/>
    <n v="0"/>
    <n v="0"/>
    <n v="0"/>
    <n v="0"/>
    <s v="Wyoming"/>
    <d v="2022-12-01T00:00:00"/>
    <d v="2023-12-01T00:00:00"/>
    <x v="12"/>
    <s v="Regulated Electric (122)"/>
    <s v="Cheyenne Light Fuel &amp; Power Co"/>
    <x v="1"/>
    <x v="7"/>
  </r>
  <r>
    <n v="5"/>
    <n v="122"/>
    <x v="82"/>
    <s v="101000 Plant In Service"/>
    <n v="1"/>
    <n v="0"/>
    <n v="0"/>
    <n v="0"/>
    <n v="0"/>
    <n v="0"/>
    <n v="0"/>
    <n v="0"/>
    <s v="Wyoming"/>
    <d v="2022-12-01T00:00:00"/>
    <d v="2023-12-01T00:00:00"/>
    <x v="0"/>
    <s v="Regulated Electric (122)"/>
    <s v="Cheyenne Light Fuel &amp; Power Co"/>
    <x v="1"/>
    <x v="7"/>
  </r>
  <r>
    <n v="5"/>
    <n v="122"/>
    <x v="82"/>
    <s v="101000 Plant In Service"/>
    <n v="1"/>
    <n v="0"/>
    <n v="0"/>
    <n v="0"/>
    <n v="0"/>
    <n v="0"/>
    <n v="0"/>
    <n v="0"/>
    <s v="Wyoming"/>
    <d v="2022-12-01T00:00:00"/>
    <d v="2023-12-01T00:00:00"/>
    <x v="1"/>
    <s v="Regulated Electric (122)"/>
    <s v="Cheyenne Light Fuel &amp; Power Co"/>
    <x v="1"/>
    <x v="7"/>
  </r>
  <r>
    <n v="5"/>
    <n v="122"/>
    <x v="82"/>
    <s v="101000 Plant In Service"/>
    <n v="1"/>
    <n v="0"/>
    <n v="0"/>
    <n v="0"/>
    <n v="0"/>
    <n v="0"/>
    <n v="0"/>
    <n v="0"/>
    <s v="Wyoming"/>
    <d v="2022-12-01T00:00:00"/>
    <d v="2023-12-01T00:00:00"/>
    <x v="2"/>
    <s v="Regulated Electric (122)"/>
    <s v="Cheyenne Light Fuel &amp; Power Co"/>
    <x v="1"/>
    <x v="7"/>
  </r>
  <r>
    <n v="5"/>
    <n v="122"/>
    <x v="82"/>
    <s v="101000 Plant In Service"/>
    <n v="1"/>
    <n v="0"/>
    <n v="0"/>
    <n v="0"/>
    <n v="0"/>
    <n v="0"/>
    <n v="0"/>
    <n v="0"/>
    <s v="Wyoming"/>
    <d v="2022-12-01T00:00:00"/>
    <d v="2023-12-01T00:00:00"/>
    <x v="3"/>
    <s v="Regulated Electric (122)"/>
    <s v="Cheyenne Light Fuel &amp; Power Co"/>
    <x v="1"/>
    <x v="7"/>
  </r>
  <r>
    <n v="5"/>
    <n v="122"/>
    <x v="82"/>
    <s v="101000 Plant In Service"/>
    <n v="1"/>
    <n v="0"/>
    <n v="0"/>
    <n v="0"/>
    <n v="0"/>
    <n v="0"/>
    <n v="0"/>
    <n v="0"/>
    <s v="Wyoming"/>
    <d v="2022-12-01T00:00:00"/>
    <d v="2023-12-01T00:00:00"/>
    <x v="4"/>
    <s v="Regulated Electric (122)"/>
    <s v="Cheyenne Light Fuel &amp; Power Co"/>
    <x v="1"/>
    <x v="7"/>
  </r>
  <r>
    <n v="5"/>
    <n v="122"/>
    <x v="82"/>
    <s v="101000 Plant In Service"/>
    <n v="1"/>
    <n v="0"/>
    <n v="0"/>
    <n v="0"/>
    <n v="0"/>
    <n v="0"/>
    <n v="0"/>
    <n v="0"/>
    <s v="Wyoming"/>
    <d v="2022-12-01T00:00:00"/>
    <d v="2023-12-01T00:00:00"/>
    <x v="5"/>
    <s v="Regulated Electric (122)"/>
    <s v="Cheyenne Light Fuel &amp; Power Co"/>
    <x v="1"/>
    <x v="7"/>
  </r>
  <r>
    <n v="5"/>
    <n v="122"/>
    <x v="82"/>
    <s v="101000 Plant In Service"/>
    <n v="1"/>
    <n v="0"/>
    <n v="0"/>
    <n v="0"/>
    <n v="0"/>
    <n v="0"/>
    <n v="0"/>
    <n v="0"/>
    <s v="Wyoming"/>
    <d v="2022-12-01T00:00:00"/>
    <d v="2023-12-01T00:00:00"/>
    <x v="6"/>
    <s v="Regulated Electric (122)"/>
    <s v="Cheyenne Light Fuel &amp; Power Co"/>
    <x v="1"/>
    <x v="7"/>
  </r>
  <r>
    <n v="5"/>
    <n v="122"/>
    <x v="82"/>
    <s v="101000 Plant In Service"/>
    <n v="1"/>
    <n v="0"/>
    <n v="0"/>
    <n v="0"/>
    <n v="0"/>
    <n v="0"/>
    <n v="0"/>
    <n v="0"/>
    <s v="Wyoming"/>
    <d v="2022-12-01T00:00:00"/>
    <d v="2023-12-01T00:00:00"/>
    <x v="7"/>
    <s v="Regulated Electric (122)"/>
    <s v="Cheyenne Light Fuel &amp; Power Co"/>
    <x v="1"/>
    <x v="7"/>
  </r>
  <r>
    <n v="5"/>
    <n v="122"/>
    <x v="82"/>
    <s v="101000 Plant In Service"/>
    <n v="1"/>
    <n v="0"/>
    <n v="0"/>
    <n v="0"/>
    <n v="0"/>
    <n v="0"/>
    <n v="0"/>
    <n v="0"/>
    <s v="Wyoming"/>
    <d v="2022-12-01T00:00:00"/>
    <d v="2023-12-01T00:00:00"/>
    <x v="8"/>
    <s v="Regulated Electric (122)"/>
    <s v="Cheyenne Light Fuel &amp; Power Co"/>
    <x v="1"/>
    <x v="7"/>
  </r>
  <r>
    <n v="5"/>
    <n v="122"/>
    <x v="82"/>
    <s v="101000 Plant In Service"/>
    <n v="1"/>
    <n v="0"/>
    <n v="0"/>
    <n v="0"/>
    <n v="0"/>
    <n v="0"/>
    <n v="0"/>
    <n v="0"/>
    <s v="Wyoming"/>
    <d v="2022-12-01T00:00:00"/>
    <d v="2023-12-01T00:00:00"/>
    <x v="9"/>
    <s v="Regulated Electric (122)"/>
    <s v="Cheyenne Light Fuel &amp; Power Co"/>
    <x v="1"/>
    <x v="7"/>
  </r>
  <r>
    <n v="5"/>
    <n v="122"/>
    <x v="82"/>
    <s v="101000 Plant In Service"/>
    <n v="1"/>
    <n v="0"/>
    <n v="3698.6800000000003"/>
    <n v="0"/>
    <n v="0"/>
    <n v="0"/>
    <n v="0"/>
    <n v="3698.6800000000003"/>
    <s v="Wyoming"/>
    <d v="2022-12-01T00:00:00"/>
    <d v="2023-12-01T00:00:00"/>
    <x v="10"/>
    <s v="Regulated Electric (122)"/>
    <s v="Cheyenne Light Fuel &amp; Power Co"/>
    <x v="1"/>
    <x v="7"/>
  </r>
  <r>
    <n v="5"/>
    <n v="122"/>
    <x v="83"/>
    <s v="101000 Plant In Service"/>
    <n v="1"/>
    <n v="292410.53000000003"/>
    <n v="0"/>
    <n v="0"/>
    <n v="0"/>
    <n v="0"/>
    <n v="0"/>
    <n v="292410.53000000003"/>
    <s v="Wyoming"/>
    <d v="2022-12-01T00:00:00"/>
    <d v="2023-12-01T00:00:00"/>
    <x v="11"/>
    <s v="Regulated Electric (122)"/>
    <s v="Cheyenne Light Fuel &amp; Power Co"/>
    <x v="1"/>
    <x v="8"/>
  </r>
  <r>
    <n v="5"/>
    <n v="122"/>
    <x v="83"/>
    <s v="101000 Plant In Service"/>
    <n v="1"/>
    <n v="292410.53000000003"/>
    <n v="0"/>
    <n v="0"/>
    <n v="0"/>
    <n v="0"/>
    <n v="0"/>
    <n v="292410.53000000003"/>
    <s v="Wyoming"/>
    <d v="2022-12-01T00:00:00"/>
    <d v="2023-12-01T00:00:00"/>
    <x v="12"/>
    <s v="Regulated Electric (122)"/>
    <s v="Cheyenne Light Fuel &amp; Power Co"/>
    <x v="1"/>
    <x v="8"/>
  </r>
  <r>
    <n v="5"/>
    <n v="122"/>
    <x v="83"/>
    <s v="101000 Plant In Service"/>
    <n v="1"/>
    <n v="292410.53000000003"/>
    <n v="0"/>
    <n v="0"/>
    <n v="0"/>
    <n v="0"/>
    <n v="0"/>
    <n v="292410.53000000003"/>
    <s v="Wyoming"/>
    <d v="2022-12-01T00:00:00"/>
    <d v="2023-12-01T00:00:00"/>
    <x v="0"/>
    <s v="Regulated Electric (122)"/>
    <s v="Cheyenne Light Fuel &amp; Power Co"/>
    <x v="1"/>
    <x v="8"/>
  </r>
  <r>
    <n v="5"/>
    <n v="122"/>
    <x v="83"/>
    <s v="101000 Plant In Service"/>
    <n v="1"/>
    <n v="292410.53000000003"/>
    <n v="0"/>
    <n v="0"/>
    <n v="0"/>
    <n v="0"/>
    <n v="0"/>
    <n v="292410.53000000003"/>
    <s v="Wyoming"/>
    <d v="2022-12-01T00:00:00"/>
    <d v="2023-12-01T00:00:00"/>
    <x v="1"/>
    <s v="Regulated Electric (122)"/>
    <s v="Cheyenne Light Fuel &amp; Power Co"/>
    <x v="1"/>
    <x v="8"/>
  </r>
  <r>
    <n v="5"/>
    <n v="122"/>
    <x v="83"/>
    <s v="101000 Plant In Service"/>
    <n v="1"/>
    <n v="292410.53000000003"/>
    <n v="0"/>
    <n v="0"/>
    <n v="0"/>
    <n v="0"/>
    <n v="0"/>
    <n v="292410.53000000003"/>
    <s v="Wyoming"/>
    <d v="2022-12-01T00:00:00"/>
    <d v="2023-12-01T00:00:00"/>
    <x v="2"/>
    <s v="Regulated Electric (122)"/>
    <s v="Cheyenne Light Fuel &amp; Power Co"/>
    <x v="1"/>
    <x v="8"/>
  </r>
  <r>
    <n v="5"/>
    <n v="122"/>
    <x v="83"/>
    <s v="101000 Plant In Service"/>
    <n v="1"/>
    <n v="292410.53000000003"/>
    <n v="0"/>
    <n v="0"/>
    <n v="0"/>
    <n v="0"/>
    <n v="0"/>
    <n v="292410.53000000003"/>
    <s v="Wyoming"/>
    <d v="2022-12-01T00:00:00"/>
    <d v="2023-12-01T00:00:00"/>
    <x v="3"/>
    <s v="Regulated Electric (122)"/>
    <s v="Cheyenne Light Fuel &amp; Power Co"/>
    <x v="1"/>
    <x v="8"/>
  </r>
  <r>
    <n v="5"/>
    <n v="122"/>
    <x v="83"/>
    <s v="101000 Plant In Service"/>
    <n v="1"/>
    <n v="292410.53000000003"/>
    <n v="0"/>
    <n v="0"/>
    <n v="0"/>
    <n v="0"/>
    <n v="0"/>
    <n v="292410.53000000003"/>
    <s v="Wyoming"/>
    <d v="2022-12-01T00:00:00"/>
    <d v="2023-12-01T00:00:00"/>
    <x v="4"/>
    <s v="Regulated Electric (122)"/>
    <s v="Cheyenne Light Fuel &amp; Power Co"/>
    <x v="1"/>
    <x v="8"/>
  </r>
  <r>
    <n v="5"/>
    <n v="122"/>
    <x v="83"/>
    <s v="101000 Plant In Service"/>
    <n v="1"/>
    <n v="292410.53000000003"/>
    <n v="0"/>
    <n v="0"/>
    <n v="0"/>
    <n v="0"/>
    <n v="0"/>
    <n v="292410.53000000003"/>
    <s v="Wyoming"/>
    <d v="2022-12-01T00:00:00"/>
    <d v="2023-12-01T00:00:00"/>
    <x v="5"/>
    <s v="Regulated Electric (122)"/>
    <s v="Cheyenne Light Fuel &amp; Power Co"/>
    <x v="1"/>
    <x v="8"/>
  </r>
  <r>
    <n v="5"/>
    <n v="122"/>
    <x v="83"/>
    <s v="101000 Plant In Service"/>
    <n v="1"/>
    <n v="292410.53000000003"/>
    <n v="3481.7000000000003"/>
    <n v="0"/>
    <n v="0"/>
    <n v="0"/>
    <n v="0"/>
    <n v="295892.23"/>
    <s v="Wyoming"/>
    <d v="2022-12-01T00:00:00"/>
    <d v="2023-12-01T00:00:00"/>
    <x v="6"/>
    <s v="Regulated Electric (122)"/>
    <s v="Cheyenne Light Fuel &amp; Power Co"/>
    <x v="1"/>
    <x v="8"/>
  </r>
  <r>
    <n v="5"/>
    <n v="122"/>
    <x v="83"/>
    <s v="101000 Plant In Service"/>
    <n v="1"/>
    <n v="295892.23"/>
    <n v="319.62"/>
    <n v="0"/>
    <n v="0"/>
    <n v="0"/>
    <n v="0"/>
    <n v="296211.85000000003"/>
    <s v="Wyoming"/>
    <d v="2022-12-01T00:00:00"/>
    <d v="2023-12-01T00:00:00"/>
    <x v="7"/>
    <s v="Regulated Electric (122)"/>
    <s v="Cheyenne Light Fuel &amp; Power Co"/>
    <x v="1"/>
    <x v="8"/>
  </r>
  <r>
    <n v="5"/>
    <n v="122"/>
    <x v="83"/>
    <s v="101000 Plant In Service"/>
    <n v="1"/>
    <n v="296211.85000000003"/>
    <n v="0"/>
    <n v="0"/>
    <n v="0"/>
    <n v="0"/>
    <n v="0"/>
    <n v="296211.85000000003"/>
    <s v="Wyoming"/>
    <d v="2022-12-01T00:00:00"/>
    <d v="2023-12-01T00:00:00"/>
    <x v="8"/>
    <s v="Regulated Electric (122)"/>
    <s v="Cheyenne Light Fuel &amp; Power Co"/>
    <x v="1"/>
    <x v="8"/>
  </r>
  <r>
    <n v="5"/>
    <n v="122"/>
    <x v="83"/>
    <s v="101000 Plant In Service"/>
    <n v="1"/>
    <n v="296211.85000000003"/>
    <n v="0"/>
    <n v="0"/>
    <n v="0"/>
    <n v="0"/>
    <n v="0"/>
    <n v="296211.85000000003"/>
    <s v="Wyoming"/>
    <d v="2022-12-01T00:00:00"/>
    <d v="2023-12-01T00:00:00"/>
    <x v="9"/>
    <s v="Regulated Electric (122)"/>
    <s v="Cheyenne Light Fuel &amp; Power Co"/>
    <x v="1"/>
    <x v="8"/>
  </r>
  <r>
    <n v="5"/>
    <n v="122"/>
    <x v="83"/>
    <s v="101000 Plant In Service"/>
    <n v="1"/>
    <n v="296211.85000000003"/>
    <n v="0"/>
    <n v="0"/>
    <n v="0"/>
    <n v="0"/>
    <n v="0"/>
    <n v="296211.85000000003"/>
    <s v="Wyoming"/>
    <d v="2022-12-01T00:00:00"/>
    <d v="2023-12-01T00:00:00"/>
    <x v="10"/>
    <s v="Regulated Electric (122)"/>
    <s v="Cheyenne Light Fuel &amp; Power Co"/>
    <x v="1"/>
    <x v="8"/>
  </r>
  <r>
    <n v="5"/>
    <n v="122"/>
    <x v="84"/>
    <s v="101000 Plant In Service"/>
    <n v="1"/>
    <n v="420248.61"/>
    <n v="0"/>
    <n v="0"/>
    <n v="0"/>
    <n v="0"/>
    <n v="0"/>
    <n v="420248.61"/>
    <s v="Wyoming"/>
    <d v="2022-12-01T00:00:00"/>
    <d v="2023-12-01T00:00:00"/>
    <x v="11"/>
    <s v="Regulated Electric (122)"/>
    <s v="Cheyenne Light Fuel &amp; Power Co"/>
    <x v="1"/>
    <x v="9"/>
  </r>
  <r>
    <n v="5"/>
    <n v="122"/>
    <x v="84"/>
    <s v="101000 Plant In Service"/>
    <n v="1"/>
    <n v="420248.61"/>
    <n v="0"/>
    <n v="0"/>
    <n v="0"/>
    <n v="0"/>
    <n v="0"/>
    <n v="420248.61"/>
    <s v="Wyoming"/>
    <d v="2022-12-01T00:00:00"/>
    <d v="2023-12-01T00:00:00"/>
    <x v="12"/>
    <s v="Regulated Electric (122)"/>
    <s v="Cheyenne Light Fuel &amp; Power Co"/>
    <x v="1"/>
    <x v="9"/>
  </r>
  <r>
    <n v="5"/>
    <n v="122"/>
    <x v="84"/>
    <s v="101000 Plant In Service"/>
    <n v="1"/>
    <n v="420248.61"/>
    <n v="0"/>
    <n v="0"/>
    <n v="0"/>
    <n v="0"/>
    <n v="0"/>
    <n v="420248.61"/>
    <s v="Wyoming"/>
    <d v="2022-12-01T00:00:00"/>
    <d v="2023-12-01T00:00:00"/>
    <x v="0"/>
    <s v="Regulated Electric (122)"/>
    <s v="Cheyenne Light Fuel &amp; Power Co"/>
    <x v="1"/>
    <x v="9"/>
  </r>
  <r>
    <n v="5"/>
    <n v="122"/>
    <x v="84"/>
    <s v="101000 Plant In Service"/>
    <n v="1"/>
    <n v="420248.61"/>
    <n v="0"/>
    <n v="0"/>
    <n v="0"/>
    <n v="0"/>
    <n v="0"/>
    <n v="420248.61"/>
    <s v="Wyoming"/>
    <d v="2022-12-01T00:00:00"/>
    <d v="2023-12-01T00:00:00"/>
    <x v="1"/>
    <s v="Regulated Electric (122)"/>
    <s v="Cheyenne Light Fuel &amp; Power Co"/>
    <x v="1"/>
    <x v="9"/>
  </r>
  <r>
    <n v="5"/>
    <n v="122"/>
    <x v="84"/>
    <s v="101000 Plant In Service"/>
    <n v="1"/>
    <n v="420248.61"/>
    <n v="0"/>
    <n v="0"/>
    <n v="0"/>
    <n v="0"/>
    <n v="0"/>
    <n v="420248.61"/>
    <s v="Wyoming"/>
    <d v="2022-12-01T00:00:00"/>
    <d v="2023-12-01T00:00:00"/>
    <x v="2"/>
    <s v="Regulated Electric (122)"/>
    <s v="Cheyenne Light Fuel &amp; Power Co"/>
    <x v="1"/>
    <x v="9"/>
  </r>
  <r>
    <n v="5"/>
    <n v="122"/>
    <x v="84"/>
    <s v="101000 Plant In Service"/>
    <n v="1"/>
    <n v="420248.61"/>
    <n v="0"/>
    <n v="0"/>
    <n v="0"/>
    <n v="0"/>
    <n v="0"/>
    <n v="420248.61"/>
    <s v="Wyoming"/>
    <d v="2022-12-01T00:00:00"/>
    <d v="2023-12-01T00:00:00"/>
    <x v="3"/>
    <s v="Regulated Electric (122)"/>
    <s v="Cheyenne Light Fuel &amp; Power Co"/>
    <x v="1"/>
    <x v="9"/>
  </r>
  <r>
    <n v="5"/>
    <n v="122"/>
    <x v="84"/>
    <s v="101000 Plant In Service"/>
    <n v="1"/>
    <n v="420248.61"/>
    <n v="0"/>
    <n v="0"/>
    <n v="0"/>
    <n v="0"/>
    <n v="0"/>
    <n v="420248.61"/>
    <s v="Wyoming"/>
    <d v="2022-12-01T00:00:00"/>
    <d v="2023-12-01T00:00:00"/>
    <x v="4"/>
    <s v="Regulated Electric (122)"/>
    <s v="Cheyenne Light Fuel &amp; Power Co"/>
    <x v="1"/>
    <x v="9"/>
  </r>
  <r>
    <n v="5"/>
    <n v="122"/>
    <x v="84"/>
    <s v="101000 Plant In Service"/>
    <n v="1"/>
    <n v="420248.61"/>
    <n v="0"/>
    <n v="0"/>
    <n v="0"/>
    <n v="0"/>
    <n v="0"/>
    <n v="420248.61"/>
    <s v="Wyoming"/>
    <d v="2022-12-01T00:00:00"/>
    <d v="2023-12-01T00:00:00"/>
    <x v="5"/>
    <s v="Regulated Electric (122)"/>
    <s v="Cheyenne Light Fuel &amp; Power Co"/>
    <x v="1"/>
    <x v="9"/>
  </r>
  <r>
    <n v="5"/>
    <n v="122"/>
    <x v="84"/>
    <s v="101000 Plant In Service"/>
    <n v="1"/>
    <n v="420248.61"/>
    <n v="0"/>
    <n v="0"/>
    <n v="0"/>
    <n v="0"/>
    <n v="0"/>
    <n v="420248.61"/>
    <s v="Wyoming"/>
    <d v="2022-12-01T00:00:00"/>
    <d v="2023-12-01T00:00:00"/>
    <x v="6"/>
    <s v="Regulated Electric (122)"/>
    <s v="Cheyenne Light Fuel &amp; Power Co"/>
    <x v="1"/>
    <x v="9"/>
  </r>
  <r>
    <n v="5"/>
    <n v="122"/>
    <x v="84"/>
    <s v="101000 Plant In Service"/>
    <n v="1"/>
    <n v="420248.61"/>
    <n v="0"/>
    <n v="0"/>
    <n v="0"/>
    <n v="0"/>
    <n v="0"/>
    <n v="420248.61"/>
    <s v="Wyoming"/>
    <d v="2022-12-01T00:00:00"/>
    <d v="2023-12-01T00:00:00"/>
    <x v="7"/>
    <s v="Regulated Electric (122)"/>
    <s v="Cheyenne Light Fuel &amp; Power Co"/>
    <x v="1"/>
    <x v="9"/>
  </r>
  <r>
    <n v="5"/>
    <n v="122"/>
    <x v="84"/>
    <s v="101000 Plant In Service"/>
    <n v="1"/>
    <n v="420248.61"/>
    <n v="0"/>
    <n v="0"/>
    <n v="0"/>
    <n v="0"/>
    <n v="0"/>
    <n v="420248.61"/>
    <s v="Wyoming"/>
    <d v="2022-12-01T00:00:00"/>
    <d v="2023-12-01T00:00:00"/>
    <x v="8"/>
    <s v="Regulated Electric (122)"/>
    <s v="Cheyenne Light Fuel &amp; Power Co"/>
    <x v="1"/>
    <x v="9"/>
  </r>
  <r>
    <n v="5"/>
    <n v="122"/>
    <x v="84"/>
    <s v="101000 Plant In Service"/>
    <n v="1"/>
    <n v="420248.61"/>
    <n v="0"/>
    <n v="0"/>
    <n v="0"/>
    <n v="0"/>
    <n v="0"/>
    <n v="420248.61"/>
    <s v="Wyoming"/>
    <d v="2022-12-01T00:00:00"/>
    <d v="2023-12-01T00:00:00"/>
    <x v="9"/>
    <s v="Regulated Electric (122)"/>
    <s v="Cheyenne Light Fuel &amp; Power Co"/>
    <x v="1"/>
    <x v="9"/>
  </r>
  <r>
    <n v="5"/>
    <n v="122"/>
    <x v="84"/>
    <s v="101000 Plant In Service"/>
    <n v="1"/>
    <n v="420248.61"/>
    <n v="0"/>
    <n v="0"/>
    <n v="0"/>
    <n v="0"/>
    <n v="0"/>
    <n v="420248.61"/>
    <s v="Wyoming"/>
    <d v="2022-12-01T00:00:00"/>
    <d v="2023-12-01T00:00:00"/>
    <x v="10"/>
    <s v="Regulated Electric (122)"/>
    <s v="Cheyenne Light Fuel &amp; Power Co"/>
    <x v="1"/>
    <x v="9"/>
  </r>
  <r>
    <n v="5"/>
    <n v="122"/>
    <x v="85"/>
    <s v="101000 Plant In Service"/>
    <n v="1"/>
    <n v="470701.10000000003"/>
    <n v="0"/>
    <n v="0"/>
    <n v="0"/>
    <n v="0"/>
    <n v="0"/>
    <n v="470701.10000000003"/>
    <s v="Wyoming"/>
    <d v="2022-12-01T00:00:00"/>
    <d v="2023-12-01T00:00:00"/>
    <x v="11"/>
    <s v="Regulated Electric (122)"/>
    <s v="Cheyenne Light Fuel &amp; Power Co"/>
    <x v="1"/>
    <x v="9"/>
  </r>
  <r>
    <n v="5"/>
    <n v="122"/>
    <x v="85"/>
    <s v="101000 Plant In Service"/>
    <n v="1"/>
    <n v="470701.10000000003"/>
    <n v="0"/>
    <n v="0"/>
    <n v="0"/>
    <n v="0"/>
    <n v="0"/>
    <n v="470701.10000000003"/>
    <s v="Wyoming"/>
    <d v="2022-12-01T00:00:00"/>
    <d v="2023-12-01T00:00:00"/>
    <x v="12"/>
    <s v="Regulated Electric (122)"/>
    <s v="Cheyenne Light Fuel &amp; Power Co"/>
    <x v="1"/>
    <x v="9"/>
  </r>
  <r>
    <n v="5"/>
    <n v="122"/>
    <x v="85"/>
    <s v="101000 Plant In Service"/>
    <n v="1"/>
    <n v="470701.10000000003"/>
    <n v="0"/>
    <n v="0"/>
    <n v="0"/>
    <n v="0"/>
    <n v="0"/>
    <n v="470701.10000000003"/>
    <s v="Wyoming"/>
    <d v="2022-12-01T00:00:00"/>
    <d v="2023-12-01T00:00:00"/>
    <x v="0"/>
    <s v="Regulated Electric (122)"/>
    <s v="Cheyenne Light Fuel &amp; Power Co"/>
    <x v="1"/>
    <x v="9"/>
  </r>
  <r>
    <n v="5"/>
    <n v="122"/>
    <x v="85"/>
    <s v="101000 Plant In Service"/>
    <n v="1"/>
    <n v="470701.10000000003"/>
    <n v="0"/>
    <n v="0"/>
    <n v="0"/>
    <n v="0"/>
    <n v="0"/>
    <n v="470701.10000000003"/>
    <s v="Wyoming"/>
    <d v="2022-12-01T00:00:00"/>
    <d v="2023-12-01T00:00:00"/>
    <x v="1"/>
    <s v="Regulated Electric (122)"/>
    <s v="Cheyenne Light Fuel &amp; Power Co"/>
    <x v="1"/>
    <x v="9"/>
  </r>
  <r>
    <n v="5"/>
    <n v="122"/>
    <x v="85"/>
    <s v="101000 Plant In Service"/>
    <n v="1"/>
    <n v="470701.10000000003"/>
    <n v="0"/>
    <n v="0"/>
    <n v="0"/>
    <n v="0"/>
    <n v="0"/>
    <n v="470701.10000000003"/>
    <s v="Wyoming"/>
    <d v="2022-12-01T00:00:00"/>
    <d v="2023-12-01T00:00:00"/>
    <x v="2"/>
    <s v="Regulated Electric (122)"/>
    <s v="Cheyenne Light Fuel &amp; Power Co"/>
    <x v="1"/>
    <x v="9"/>
  </r>
  <r>
    <n v="5"/>
    <n v="122"/>
    <x v="85"/>
    <s v="101000 Plant In Service"/>
    <n v="1"/>
    <n v="470701.10000000003"/>
    <n v="0"/>
    <n v="0"/>
    <n v="0"/>
    <n v="0"/>
    <n v="0"/>
    <n v="470701.10000000003"/>
    <s v="Wyoming"/>
    <d v="2022-12-01T00:00:00"/>
    <d v="2023-12-01T00:00:00"/>
    <x v="3"/>
    <s v="Regulated Electric (122)"/>
    <s v="Cheyenne Light Fuel &amp; Power Co"/>
    <x v="1"/>
    <x v="9"/>
  </r>
  <r>
    <n v="5"/>
    <n v="122"/>
    <x v="85"/>
    <s v="101000 Plant In Service"/>
    <n v="1"/>
    <n v="470701.10000000003"/>
    <n v="0"/>
    <n v="0"/>
    <n v="0"/>
    <n v="0"/>
    <n v="0"/>
    <n v="470701.10000000003"/>
    <s v="Wyoming"/>
    <d v="2022-12-01T00:00:00"/>
    <d v="2023-12-01T00:00:00"/>
    <x v="4"/>
    <s v="Regulated Electric (122)"/>
    <s v="Cheyenne Light Fuel &amp; Power Co"/>
    <x v="1"/>
    <x v="9"/>
  </r>
  <r>
    <n v="5"/>
    <n v="122"/>
    <x v="85"/>
    <s v="101000 Plant In Service"/>
    <n v="1"/>
    <n v="470701.10000000003"/>
    <n v="0"/>
    <n v="0"/>
    <n v="0"/>
    <n v="0"/>
    <n v="0"/>
    <n v="470701.10000000003"/>
    <s v="Wyoming"/>
    <d v="2022-12-01T00:00:00"/>
    <d v="2023-12-01T00:00:00"/>
    <x v="5"/>
    <s v="Regulated Electric (122)"/>
    <s v="Cheyenne Light Fuel &amp; Power Co"/>
    <x v="1"/>
    <x v="9"/>
  </r>
  <r>
    <n v="5"/>
    <n v="122"/>
    <x v="85"/>
    <s v="101000 Plant In Service"/>
    <n v="1"/>
    <n v="470701.10000000003"/>
    <n v="0"/>
    <n v="0"/>
    <n v="0"/>
    <n v="0"/>
    <n v="0"/>
    <n v="470701.10000000003"/>
    <s v="Wyoming"/>
    <d v="2022-12-01T00:00:00"/>
    <d v="2023-12-01T00:00:00"/>
    <x v="6"/>
    <s v="Regulated Electric (122)"/>
    <s v="Cheyenne Light Fuel &amp; Power Co"/>
    <x v="1"/>
    <x v="9"/>
  </r>
  <r>
    <n v="5"/>
    <n v="122"/>
    <x v="85"/>
    <s v="101000 Plant In Service"/>
    <n v="1"/>
    <n v="470701.10000000003"/>
    <n v="0"/>
    <n v="0"/>
    <n v="0"/>
    <n v="0"/>
    <n v="0"/>
    <n v="470701.10000000003"/>
    <s v="Wyoming"/>
    <d v="2022-12-01T00:00:00"/>
    <d v="2023-12-01T00:00:00"/>
    <x v="7"/>
    <s v="Regulated Electric (122)"/>
    <s v="Cheyenne Light Fuel &amp; Power Co"/>
    <x v="1"/>
    <x v="9"/>
  </r>
  <r>
    <n v="5"/>
    <n v="122"/>
    <x v="85"/>
    <s v="101000 Plant In Service"/>
    <n v="1"/>
    <n v="470701.10000000003"/>
    <n v="0"/>
    <n v="0"/>
    <n v="0"/>
    <n v="0"/>
    <n v="0"/>
    <n v="470701.10000000003"/>
    <s v="Wyoming"/>
    <d v="2022-12-01T00:00:00"/>
    <d v="2023-12-01T00:00:00"/>
    <x v="8"/>
    <s v="Regulated Electric (122)"/>
    <s v="Cheyenne Light Fuel &amp; Power Co"/>
    <x v="1"/>
    <x v="9"/>
  </r>
  <r>
    <n v="5"/>
    <n v="122"/>
    <x v="85"/>
    <s v="101000 Plant In Service"/>
    <n v="1"/>
    <n v="470701.10000000003"/>
    <n v="0"/>
    <n v="0"/>
    <n v="0"/>
    <n v="0"/>
    <n v="0"/>
    <n v="470701.10000000003"/>
    <s v="Wyoming"/>
    <d v="2022-12-01T00:00:00"/>
    <d v="2023-12-01T00:00:00"/>
    <x v="9"/>
    <s v="Regulated Electric (122)"/>
    <s v="Cheyenne Light Fuel &amp; Power Co"/>
    <x v="1"/>
    <x v="9"/>
  </r>
  <r>
    <n v="5"/>
    <n v="122"/>
    <x v="85"/>
    <s v="101000 Plant In Service"/>
    <n v="1"/>
    <n v="470701.10000000003"/>
    <n v="0"/>
    <n v="0"/>
    <n v="0"/>
    <n v="0"/>
    <n v="0"/>
    <n v="470701.10000000003"/>
    <s v="Wyoming"/>
    <d v="2022-12-01T00:00:00"/>
    <d v="2023-12-01T00:00:00"/>
    <x v="10"/>
    <s v="Regulated Electric (122)"/>
    <s v="Cheyenne Light Fuel &amp; Power Co"/>
    <x v="1"/>
    <x v="9"/>
  </r>
  <r>
    <n v="5"/>
    <n v="122"/>
    <x v="86"/>
    <s v="101000 Plant In Service"/>
    <n v="1"/>
    <n v="793092.34"/>
    <n v="0"/>
    <n v="0"/>
    <n v="0"/>
    <n v="0"/>
    <n v="0"/>
    <n v="793092.34"/>
    <s v="Wyoming"/>
    <d v="2022-12-01T00:00:00"/>
    <d v="2023-12-01T00:00:00"/>
    <x v="11"/>
    <s v="Regulated Electric (122)"/>
    <s v="Cheyenne Light Fuel &amp; Power Co"/>
    <x v="1"/>
    <x v="10"/>
  </r>
  <r>
    <n v="5"/>
    <n v="122"/>
    <x v="86"/>
    <s v="101000 Plant In Service"/>
    <n v="1"/>
    <n v="793092.34"/>
    <n v="28057.920000000002"/>
    <n v="0"/>
    <n v="0"/>
    <n v="0"/>
    <n v="0"/>
    <n v="821150.26"/>
    <s v="Wyoming"/>
    <d v="2022-12-01T00:00:00"/>
    <d v="2023-12-01T00:00:00"/>
    <x v="12"/>
    <s v="Regulated Electric (122)"/>
    <s v="Cheyenne Light Fuel &amp; Power Co"/>
    <x v="1"/>
    <x v="10"/>
  </r>
  <r>
    <n v="5"/>
    <n v="122"/>
    <x v="86"/>
    <s v="101000 Plant In Service"/>
    <n v="1"/>
    <n v="821150.26"/>
    <n v="43847.14"/>
    <n v="0"/>
    <n v="0"/>
    <n v="0"/>
    <n v="0"/>
    <n v="864997.4"/>
    <s v="Wyoming"/>
    <d v="2022-12-01T00:00:00"/>
    <d v="2023-12-01T00:00:00"/>
    <x v="0"/>
    <s v="Regulated Electric (122)"/>
    <s v="Cheyenne Light Fuel &amp; Power Co"/>
    <x v="1"/>
    <x v="10"/>
  </r>
  <r>
    <n v="5"/>
    <n v="122"/>
    <x v="86"/>
    <s v="101000 Plant In Service"/>
    <n v="1"/>
    <n v="864997.4"/>
    <n v="15532.970000000001"/>
    <n v="0"/>
    <n v="0"/>
    <n v="0"/>
    <n v="0"/>
    <n v="880530.37"/>
    <s v="Wyoming"/>
    <d v="2022-12-01T00:00:00"/>
    <d v="2023-12-01T00:00:00"/>
    <x v="1"/>
    <s v="Regulated Electric (122)"/>
    <s v="Cheyenne Light Fuel &amp; Power Co"/>
    <x v="1"/>
    <x v="10"/>
  </r>
  <r>
    <n v="5"/>
    <n v="122"/>
    <x v="86"/>
    <s v="101000 Plant In Service"/>
    <n v="1"/>
    <n v="880530.37"/>
    <n v="0"/>
    <n v="0"/>
    <n v="0"/>
    <n v="0"/>
    <n v="0"/>
    <n v="880530.37"/>
    <s v="Wyoming"/>
    <d v="2022-12-01T00:00:00"/>
    <d v="2023-12-01T00:00:00"/>
    <x v="2"/>
    <s v="Regulated Electric (122)"/>
    <s v="Cheyenne Light Fuel &amp; Power Co"/>
    <x v="1"/>
    <x v="10"/>
  </r>
  <r>
    <n v="5"/>
    <n v="122"/>
    <x v="86"/>
    <s v="101000 Plant In Service"/>
    <n v="1"/>
    <n v="880530.37"/>
    <n v="0"/>
    <n v="0"/>
    <n v="0"/>
    <n v="0"/>
    <n v="0"/>
    <n v="880530.37"/>
    <s v="Wyoming"/>
    <d v="2022-12-01T00:00:00"/>
    <d v="2023-12-01T00:00:00"/>
    <x v="3"/>
    <s v="Regulated Electric (122)"/>
    <s v="Cheyenne Light Fuel &amp; Power Co"/>
    <x v="1"/>
    <x v="10"/>
  </r>
  <r>
    <n v="5"/>
    <n v="122"/>
    <x v="86"/>
    <s v="101000 Plant In Service"/>
    <n v="1"/>
    <n v="880530.37"/>
    <n v="0"/>
    <n v="0"/>
    <n v="0"/>
    <n v="0"/>
    <n v="0"/>
    <n v="880530.37"/>
    <s v="Wyoming"/>
    <d v="2022-12-01T00:00:00"/>
    <d v="2023-12-01T00:00:00"/>
    <x v="4"/>
    <s v="Regulated Electric (122)"/>
    <s v="Cheyenne Light Fuel &amp; Power Co"/>
    <x v="1"/>
    <x v="10"/>
  </r>
  <r>
    <n v="5"/>
    <n v="122"/>
    <x v="86"/>
    <s v="101000 Plant In Service"/>
    <n v="1"/>
    <n v="880530.37"/>
    <n v="0"/>
    <n v="0"/>
    <n v="0"/>
    <n v="0"/>
    <n v="0"/>
    <n v="880530.37"/>
    <s v="Wyoming"/>
    <d v="2022-12-01T00:00:00"/>
    <d v="2023-12-01T00:00:00"/>
    <x v="5"/>
    <s v="Regulated Electric (122)"/>
    <s v="Cheyenne Light Fuel &amp; Power Co"/>
    <x v="1"/>
    <x v="10"/>
  </r>
  <r>
    <n v="5"/>
    <n v="122"/>
    <x v="86"/>
    <s v="101000 Plant In Service"/>
    <n v="1"/>
    <n v="880530.37"/>
    <n v="0"/>
    <n v="0"/>
    <n v="0"/>
    <n v="0"/>
    <n v="0"/>
    <n v="880530.37"/>
    <s v="Wyoming"/>
    <d v="2022-12-01T00:00:00"/>
    <d v="2023-12-01T00:00:00"/>
    <x v="6"/>
    <s v="Regulated Electric (122)"/>
    <s v="Cheyenne Light Fuel &amp; Power Co"/>
    <x v="1"/>
    <x v="10"/>
  </r>
  <r>
    <n v="5"/>
    <n v="122"/>
    <x v="86"/>
    <s v="101000 Plant In Service"/>
    <n v="1"/>
    <n v="880530.37"/>
    <n v="0"/>
    <n v="0"/>
    <n v="0"/>
    <n v="0"/>
    <n v="0"/>
    <n v="880530.37"/>
    <s v="Wyoming"/>
    <d v="2022-12-01T00:00:00"/>
    <d v="2023-12-01T00:00:00"/>
    <x v="7"/>
    <s v="Regulated Electric (122)"/>
    <s v="Cheyenne Light Fuel &amp; Power Co"/>
    <x v="1"/>
    <x v="10"/>
  </r>
  <r>
    <n v="5"/>
    <n v="122"/>
    <x v="86"/>
    <s v="101000 Plant In Service"/>
    <n v="1"/>
    <n v="880530.37"/>
    <n v="0"/>
    <n v="0"/>
    <n v="0"/>
    <n v="0"/>
    <n v="0"/>
    <n v="880530.37"/>
    <s v="Wyoming"/>
    <d v="2022-12-01T00:00:00"/>
    <d v="2023-12-01T00:00:00"/>
    <x v="8"/>
    <s v="Regulated Electric (122)"/>
    <s v="Cheyenne Light Fuel &amp; Power Co"/>
    <x v="1"/>
    <x v="10"/>
  </r>
  <r>
    <n v="5"/>
    <n v="122"/>
    <x v="86"/>
    <s v="101000 Plant In Service"/>
    <n v="1"/>
    <n v="880530.37"/>
    <n v="0"/>
    <n v="0"/>
    <n v="0"/>
    <n v="0"/>
    <n v="0"/>
    <n v="880530.37"/>
    <s v="Wyoming"/>
    <d v="2022-12-01T00:00:00"/>
    <d v="2023-12-01T00:00:00"/>
    <x v="9"/>
    <s v="Regulated Electric (122)"/>
    <s v="Cheyenne Light Fuel &amp; Power Co"/>
    <x v="1"/>
    <x v="10"/>
  </r>
  <r>
    <n v="5"/>
    <n v="122"/>
    <x v="86"/>
    <s v="101000 Plant In Service"/>
    <n v="1"/>
    <n v="880530.37"/>
    <n v="20089.650000000001"/>
    <n v="0"/>
    <n v="0"/>
    <n v="0"/>
    <n v="0"/>
    <n v="900620.02"/>
    <s v="Wyoming"/>
    <d v="2022-12-01T00:00:00"/>
    <d v="2023-12-01T00:00:00"/>
    <x v="10"/>
    <s v="Regulated Electric (122)"/>
    <s v="Cheyenne Light Fuel &amp; Power Co"/>
    <x v="1"/>
    <x v="10"/>
  </r>
  <r>
    <n v="5"/>
    <n v="122"/>
    <x v="87"/>
    <s v="101000 Plant In Service"/>
    <n v="1"/>
    <n v="74345.53"/>
    <n v="0"/>
    <n v="0"/>
    <n v="0"/>
    <n v="0"/>
    <n v="0"/>
    <n v="74345.53"/>
    <s v="Wyoming"/>
    <d v="2022-12-01T00:00:00"/>
    <d v="2023-12-01T00:00:00"/>
    <x v="11"/>
    <s v="Regulated Electric (122)"/>
    <s v="Cheyenne Light Fuel &amp; Power Co"/>
    <x v="1"/>
    <x v="10"/>
  </r>
  <r>
    <n v="5"/>
    <n v="122"/>
    <x v="87"/>
    <s v="101000 Plant In Service"/>
    <n v="1"/>
    <n v="74345.53"/>
    <n v="0"/>
    <n v="0"/>
    <n v="0"/>
    <n v="0"/>
    <n v="0"/>
    <n v="74345.53"/>
    <s v="Wyoming"/>
    <d v="2022-12-01T00:00:00"/>
    <d v="2023-12-01T00:00:00"/>
    <x v="12"/>
    <s v="Regulated Electric (122)"/>
    <s v="Cheyenne Light Fuel &amp; Power Co"/>
    <x v="1"/>
    <x v="10"/>
  </r>
  <r>
    <n v="5"/>
    <n v="122"/>
    <x v="87"/>
    <s v="101000 Plant In Service"/>
    <n v="1"/>
    <n v="74345.53"/>
    <n v="0"/>
    <n v="0"/>
    <n v="0"/>
    <n v="0"/>
    <n v="0"/>
    <n v="74345.53"/>
    <s v="Wyoming"/>
    <d v="2022-12-01T00:00:00"/>
    <d v="2023-12-01T00:00:00"/>
    <x v="0"/>
    <s v="Regulated Electric (122)"/>
    <s v="Cheyenne Light Fuel &amp; Power Co"/>
    <x v="1"/>
    <x v="10"/>
  </r>
  <r>
    <n v="5"/>
    <n v="122"/>
    <x v="87"/>
    <s v="101000 Plant In Service"/>
    <n v="1"/>
    <n v="74345.53"/>
    <n v="0"/>
    <n v="0"/>
    <n v="0"/>
    <n v="0"/>
    <n v="0"/>
    <n v="74345.53"/>
    <s v="Wyoming"/>
    <d v="2022-12-01T00:00:00"/>
    <d v="2023-12-01T00:00:00"/>
    <x v="1"/>
    <s v="Regulated Electric (122)"/>
    <s v="Cheyenne Light Fuel &amp; Power Co"/>
    <x v="1"/>
    <x v="10"/>
  </r>
  <r>
    <n v="5"/>
    <n v="122"/>
    <x v="87"/>
    <s v="101000 Plant In Service"/>
    <n v="1"/>
    <n v="74345.53"/>
    <n v="0"/>
    <n v="0"/>
    <n v="0"/>
    <n v="0"/>
    <n v="0"/>
    <n v="74345.53"/>
    <s v="Wyoming"/>
    <d v="2022-12-01T00:00:00"/>
    <d v="2023-12-01T00:00:00"/>
    <x v="2"/>
    <s v="Regulated Electric (122)"/>
    <s v="Cheyenne Light Fuel &amp; Power Co"/>
    <x v="1"/>
    <x v="10"/>
  </r>
  <r>
    <n v="5"/>
    <n v="122"/>
    <x v="87"/>
    <s v="101000 Plant In Service"/>
    <n v="1"/>
    <n v="74345.53"/>
    <n v="0"/>
    <n v="0"/>
    <n v="0"/>
    <n v="0"/>
    <n v="0"/>
    <n v="74345.53"/>
    <s v="Wyoming"/>
    <d v="2022-12-01T00:00:00"/>
    <d v="2023-12-01T00:00:00"/>
    <x v="3"/>
    <s v="Regulated Electric (122)"/>
    <s v="Cheyenne Light Fuel &amp; Power Co"/>
    <x v="1"/>
    <x v="10"/>
  </r>
  <r>
    <n v="5"/>
    <n v="122"/>
    <x v="87"/>
    <s v="101000 Plant In Service"/>
    <n v="1"/>
    <n v="74345.53"/>
    <n v="0"/>
    <n v="0"/>
    <n v="0"/>
    <n v="0"/>
    <n v="0"/>
    <n v="74345.53"/>
    <s v="Wyoming"/>
    <d v="2022-12-01T00:00:00"/>
    <d v="2023-12-01T00:00:00"/>
    <x v="4"/>
    <s v="Regulated Electric (122)"/>
    <s v="Cheyenne Light Fuel &amp; Power Co"/>
    <x v="1"/>
    <x v="10"/>
  </r>
  <r>
    <n v="5"/>
    <n v="122"/>
    <x v="87"/>
    <s v="101000 Plant In Service"/>
    <n v="1"/>
    <n v="74345.53"/>
    <n v="0"/>
    <n v="0"/>
    <n v="0"/>
    <n v="0"/>
    <n v="0"/>
    <n v="74345.53"/>
    <s v="Wyoming"/>
    <d v="2022-12-01T00:00:00"/>
    <d v="2023-12-01T00:00:00"/>
    <x v="5"/>
    <s v="Regulated Electric (122)"/>
    <s v="Cheyenne Light Fuel &amp; Power Co"/>
    <x v="1"/>
    <x v="10"/>
  </r>
  <r>
    <n v="5"/>
    <n v="122"/>
    <x v="87"/>
    <s v="101000 Plant In Service"/>
    <n v="1"/>
    <n v="74345.53"/>
    <n v="0"/>
    <n v="0"/>
    <n v="0"/>
    <n v="0"/>
    <n v="0"/>
    <n v="74345.53"/>
    <s v="Wyoming"/>
    <d v="2022-12-01T00:00:00"/>
    <d v="2023-12-01T00:00:00"/>
    <x v="6"/>
    <s v="Regulated Electric (122)"/>
    <s v="Cheyenne Light Fuel &amp; Power Co"/>
    <x v="1"/>
    <x v="10"/>
  </r>
  <r>
    <n v="5"/>
    <n v="122"/>
    <x v="87"/>
    <s v="101000 Plant In Service"/>
    <n v="1"/>
    <n v="74345.53"/>
    <n v="0"/>
    <n v="0"/>
    <n v="0"/>
    <n v="0"/>
    <n v="0"/>
    <n v="74345.53"/>
    <s v="Wyoming"/>
    <d v="2022-12-01T00:00:00"/>
    <d v="2023-12-01T00:00:00"/>
    <x v="7"/>
    <s v="Regulated Electric (122)"/>
    <s v="Cheyenne Light Fuel &amp; Power Co"/>
    <x v="1"/>
    <x v="10"/>
  </r>
  <r>
    <n v="5"/>
    <n v="122"/>
    <x v="87"/>
    <s v="101000 Plant In Service"/>
    <n v="1"/>
    <n v="74345.53"/>
    <n v="0"/>
    <n v="0"/>
    <n v="0"/>
    <n v="0"/>
    <n v="0"/>
    <n v="74345.53"/>
    <s v="Wyoming"/>
    <d v="2022-12-01T00:00:00"/>
    <d v="2023-12-01T00:00:00"/>
    <x v="8"/>
    <s v="Regulated Electric (122)"/>
    <s v="Cheyenne Light Fuel &amp; Power Co"/>
    <x v="1"/>
    <x v="10"/>
  </r>
  <r>
    <n v="5"/>
    <n v="122"/>
    <x v="87"/>
    <s v="101000 Plant In Service"/>
    <n v="1"/>
    <n v="74345.53"/>
    <n v="0"/>
    <n v="0"/>
    <n v="0"/>
    <n v="0"/>
    <n v="0"/>
    <n v="74345.53"/>
    <s v="Wyoming"/>
    <d v="2022-12-01T00:00:00"/>
    <d v="2023-12-01T00:00:00"/>
    <x v="9"/>
    <s v="Regulated Electric (122)"/>
    <s v="Cheyenne Light Fuel &amp; Power Co"/>
    <x v="1"/>
    <x v="10"/>
  </r>
  <r>
    <n v="5"/>
    <n v="122"/>
    <x v="87"/>
    <s v="101000 Plant In Service"/>
    <n v="1"/>
    <n v="74345.53"/>
    <n v="0"/>
    <n v="0"/>
    <n v="0"/>
    <n v="0"/>
    <n v="0"/>
    <n v="74345.53"/>
    <s v="Wyoming"/>
    <d v="2022-12-01T00:00:00"/>
    <d v="2023-12-01T00:00:00"/>
    <x v="10"/>
    <s v="Regulated Electric (122)"/>
    <s v="Cheyenne Light Fuel &amp; Power Co"/>
    <x v="1"/>
    <x v="10"/>
  </r>
  <r>
    <n v="5"/>
    <n v="122"/>
    <x v="88"/>
    <s v="101000 Plant In Service"/>
    <n v="1"/>
    <n v="0"/>
    <n v="0"/>
    <n v="0"/>
    <n v="0"/>
    <n v="0"/>
    <n v="0"/>
    <n v="0"/>
    <s v="Wyoming"/>
    <d v="2022-12-01T00:00:00"/>
    <d v="2023-12-01T00:00:00"/>
    <x v="11"/>
    <s v="Regulated Electric (122)"/>
    <s v="Cheyenne Light Fuel &amp; Power Co"/>
    <x v="1"/>
    <x v="11"/>
  </r>
  <r>
    <n v="5"/>
    <n v="122"/>
    <x v="88"/>
    <s v="101000 Plant In Service"/>
    <n v="1"/>
    <n v="0"/>
    <n v="0"/>
    <n v="0"/>
    <n v="0"/>
    <n v="0"/>
    <n v="0"/>
    <n v="0"/>
    <s v="Wyoming"/>
    <d v="2022-12-01T00:00:00"/>
    <d v="2023-12-01T00:00:00"/>
    <x v="12"/>
    <s v="Regulated Electric (122)"/>
    <s v="Cheyenne Light Fuel &amp; Power Co"/>
    <x v="1"/>
    <x v="11"/>
  </r>
  <r>
    <n v="5"/>
    <n v="122"/>
    <x v="88"/>
    <s v="101000 Plant In Service"/>
    <n v="1"/>
    <n v="0"/>
    <n v="0"/>
    <n v="0"/>
    <n v="0"/>
    <n v="0"/>
    <n v="0"/>
    <n v="0"/>
    <s v="Wyoming"/>
    <d v="2022-12-01T00:00:00"/>
    <d v="2023-12-01T00:00:00"/>
    <x v="0"/>
    <s v="Regulated Electric (122)"/>
    <s v="Cheyenne Light Fuel &amp; Power Co"/>
    <x v="1"/>
    <x v="11"/>
  </r>
  <r>
    <n v="5"/>
    <n v="122"/>
    <x v="88"/>
    <s v="101000 Plant In Service"/>
    <n v="1"/>
    <n v="0"/>
    <n v="0"/>
    <n v="0"/>
    <n v="0"/>
    <n v="0"/>
    <n v="0"/>
    <n v="0"/>
    <s v="Wyoming"/>
    <d v="2022-12-01T00:00:00"/>
    <d v="2023-12-01T00:00:00"/>
    <x v="1"/>
    <s v="Regulated Electric (122)"/>
    <s v="Cheyenne Light Fuel &amp; Power Co"/>
    <x v="1"/>
    <x v="11"/>
  </r>
  <r>
    <n v="5"/>
    <n v="122"/>
    <x v="88"/>
    <s v="101000 Plant In Service"/>
    <n v="1"/>
    <n v="0"/>
    <n v="0"/>
    <n v="0"/>
    <n v="0"/>
    <n v="0"/>
    <n v="0"/>
    <n v="0"/>
    <s v="Wyoming"/>
    <d v="2022-12-01T00:00:00"/>
    <d v="2023-12-01T00:00:00"/>
    <x v="2"/>
    <s v="Regulated Electric (122)"/>
    <s v="Cheyenne Light Fuel &amp; Power Co"/>
    <x v="1"/>
    <x v="11"/>
  </r>
  <r>
    <n v="5"/>
    <n v="122"/>
    <x v="88"/>
    <s v="101000 Plant In Service"/>
    <n v="1"/>
    <n v="0"/>
    <n v="0"/>
    <n v="0"/>
    <n v="0"/>
    <n v="0"/>
    <n v="0"/>
    <n v="0"/>
    <s v="Wyoming"/>
    <d v="2022-12-01T00:00:00"/>
    <d v="2023-12-01T00:00:00"/>
    <x v="3"/>
    <s v="Regulated Electric (122)"/>
    <s v="Cheyenne Light Fuel &amp; Power Co"/>
    <x v="1"/>
    <x v="11"/>
  </r>
  <r>
    <n v="5"/>
    <n v="122"/>
    <x v="88"/>
    <s v="101000 Plant In Service"/>
    <n v="1"/>
    <n v="0"/>
    <n v="0"/>
    <n v="0"/>
    <n v="0"/>
    <n v="0"/>
    <n v="0"/>
    <n v="0"/>
    <s v="Wyoming"/>
    <d v="2022-12-01T00:00:00"/>
    <d v="2023-12-01T00:00:00"/>
    <x v="4"/>
    <s v="Regulated Electric (122)"/>
    <s v="Cheyenne Light Fuel &amp; Power Co"/>
    <x v="1"/>
    <x v="11"/>
  </r>
  <r>
    <n v="5"/>
    <n v="122"/>
    <x v="88"/>
    <s v="101000 Plant In Service"/>
    <n v="1"/>
    <n v="0"/>
    <n v="0"/>
    <n v="0"/>
    <n v="0"/>
    <n v="0"/>
    <n v="0"/>
    <n v="0"/>
    <s v="Wyoming"/>
    <d v="2022-12-01T00:00:00"/>
    <d v="2023-12-01T00:00:00"/>
    <x v="5"/>
    <s v="Regulated Electric (122)"/>
    <s v="Cheyenne Light Fuel &amp; Power Co"/>
    <x v="1"/>
    <x v="11"/>
  </r>
  <r>
    <n v="5"/>
    <n v="122"/>
    <x v="88"/>
    <s v="101000 Plant In Service"/>
    <n v="1"/>
    <n v="0"/>
    <n v="0"/>
    <n v="0"/>
    <n v="0"/>
    <n v="0"/>
    <n v="0"/>
    <n v="0"/>
    <s v="Wyoming"/>
    <d v="2022-12-01T00:00:00"/>
    <d v="2023-12-01T00:00:00"/>
    <x v="6"/>
    <s v="Regulated Electric (122)"/>
    <s v="Cheyenne Light Fuel &amp; Power Co"/>
    <x v="1"/>
    <x v="11"/>
  </r>
  <r>
    <n v="5"/>
    <n v="122"/>
    <x v="88"/>
    <s v="101000 Plant In Service"/>
    <n v="1"/>
    <n v="0"/>
    <n v="0"/>
    <n v="0"/>
    <n v="0"/>
    <n v="0"/>
    <n v="0"/>
    <n v="0"/>
    <s v="Wyoming"/>
    <d v="2022-12-01T00:00:00"/>
    <d v="2023-12-01T00:00:00"/>
    <x v="7"/>
    <s v="Regulated Electric (122)"/>
    <s v="Cheyenne Light Fuel &amp; Power Co"/>
    <x v="1"/>
    <x v="11"/>
  </r>
  <r>
    <n v="5"/>
    <n v="122"/>
    <x v="88"/>
    <s v="101000 Plant In Service"/>
    <n v="1"/>
    <n v="0"/>
    <n v="0"/>
    <n v="0"/>
    <n v="0"/>
    <n v="0"/>
    <n v="0"/>
    <n v="0"/>
    <s v="Wyoming"/>
    <d v="2022-12-01T00:00:00"/>
    <d v="2023-12-01T00:00:00"/>
    <x v="8"/>
    <s v="Regulated Electric (122)"/>
    <s v="Cheyenne Light Fuel &amp; Power Co"/>
    <x v="1"/>
    <x v="11"/>
  </r>
  <r>
    <n v="5"/>
    <n v="122"/>
    <x v="88"/>
    <s v="101000 Plant In Service"/>
    <n v="1"/>
    <n v="0"/>
    <n v="0"/>
    <n v="0"/>
    <n v="0"/>
    <n v="0"/>
    <n v="0"/>
    <n v="0"/>
    <s v="Wyoming"/>
    <d v="2022-12-01T00:00:00"/>
    <d v="2023-12-01T00:00:00"/>
    <x v="9"/>
    <s v="Regulated Electric (122)"/>
    <s v="Cheyenne Light Fuel &amp; Power Co"/>
    <x v="1"/>
    <x v="11"/>
  </r>
  <r>
    <n v="5"/>
    <n v="122"/>
    <x v="88"/>
    <s v="101000 Plant In Service"/>
    <n v="1"/>
    <n v="0"/>
    <n v="0"/>
    <n v="0"/>
    <n v="0"/>
    <n v="0"/>
    <n v="0"/>
    <n v="0"/>
    <s v="Wyoming"/>
    <d v="2022-12-01T00:00:00"/>
    <d v="2023-12-01T00:00:00"/>
    <x v="10"/>
    <s v="Regulated Electric (122)"/>
    <s v="Cheyenne Light Fuel &amp; Power Co"/>
    <x v="1"/>
    <x v="11"/>
  </r>
  <r>
    <n v="5"/>
    <n v="103"/>
    <x v="89"/>
    <s v="101000 Plant In Service"/>
    <n v="1"/>
    <n v="0"/>
    <n v="0"/>
    <n v="0"/>
    <n v="0"/>
    <n v="0"/>
    <n v="0"/>
    <n v="0"/>
    <s v="Wyoming"/>
    <d v="2022-12-01T00:00:00"/>
    <d v="2023-12-01T00:00:00"/>
    <x v="11"/>
    <s v="Regulated Gas (103)"/>
    <s v="Cheyenne Light Fuel &amp; Power Co"/>
    <x v="5"/>
    <x v="34"/>
  </r>
  <r>
    <n v="5"/>
    <n v="103"/>
    <x v="89"/>
    <s v="101000 Plant In Service"/>
    <n v="1"/>
    <n v="0"/>
    <n v="0"/>
    <n v="0"/>
    <n v="0"/>
    <n v="0"/>
    <n v="0"/>
    <n v="0"/>
    <s v="Wyoming"/>
    <d v="2022-12-01T00:00:00"/>
    <d v="2023-12-01T00:00:00"/>
    <x v="12"/>
    <s v="Regulated Gas (103)"/>
    <s v="Cheyenne Light Fuel &amp; Power Co"/>
    <x v="5"/>
    <x v="34"/>
  </r>
  <r>
    <n v="5"/>
    <n v="103"/>
    <x v="89"/>
    <s v="101000 Plant In Service"/>
    <n v="1"/>
    <n v="0"/>
    <n v="0"/>
    <n v="0"/>
    <n v="0"/>
    <n v="0"/>
    <n v="0"/>
    <n v="0"/>
    <s v="Wyoming"/>
    <d v="2022-12-01T00:00:00"/>
    <d v="2023-12-01T00:00:00"/>
    <x v="0"/>
    <s v="Regulated Gas (103)"/>
    <s v="Cheyenne Light Fuel &amp; Power Co"/>
    <x v="5"/>
    <x v="34"/>
  </r>
  <r>
    <n v="5"/>
    <n v="103"/>
    <x v="89"/>
    <s v="101000 Plant In Service"/>
    <n v="1"/>
    <n v="0"/>
    <n v="0"/>
    <n v="0"/>
    <n v="0"/>
    <n v="0"/>
    <n v="0"/>
    <n v="0"/>
    <s v="Wyoming"/>
    <d v="2022-12-01T00:00:00"/>
    <d v="2023-12-01T00:00:00"/>
    <x v="1"/>
    <s v="Regulated Gas (103)"/>
    <s v="Cheyenne Light Fuel &amp; Power Co"/>
    <x v="5"/>
    <x v="34"/>
  </r>
  <r>
    <n v="5"/>
    <n v="103"/>
    <x v="89"/>
    <s v="101000 Plant In Service"/>
    <n v="1"/>
    <n v="0"/>
    <n v="0"/>
    <n v="0"/>
    <n v="0"/>
    <n v="0"/>
    <n v="0"/>
    <n v="0"/>
    <s v="Wyoming"/>
    <d v="2022-12-01T00:00:00"/>
    <d v="2023-12-01T00:00:00"/>
    <x v="2"/>
    <s v="Regulated Gas (103)"/>
    <s v="Cheyenne Light Fuel &amp; Power Co"/>
    <x v="5"/>
    <x v="34"/>
  </r>
  <r>
    <n v="5"/>
    <n v="103"/>
    <x v="89"/>
    <s v="101000 Plant In Service"/>
    <n v="1"/>
    <n v="0"/>
    <n v="0"/>
    <n v="0"/>
    <n v="0"/>
    <n v="0"/>
    <n v="0"/>
    <n v="0"/>
    <s v="Wyoming"/>
    <d v="2022-12-01T00:00:00"/>
    <d v="2023-12-01T00:00:00"/>
    <x v="3"/>
    <s v="Regulated Gas (103)"/>
    <s v="Cheyenne Light Fuel &amp; Power Co"/>
    <x v="5"/>
    <x v="34"/>
  </r>
  <r>
    <n v="5"/>
    <n v="103"/>
    <x v="89"/>
    <s v="101000 Plant In Service"/>
    <n v="1"/>
    <n v="0"/>
    <n v="0"/>
    <n v="0"/>
    <n v="0"/>
    <n v="0"/>
    <n v="0"/>
    <n v="0"/>
    <s v="Wyoming"/>
    <d v="2022-12-01T00:00:00"/>
    <d v="2023-12-01T00:00:00"/>
    <x v="4"/>
    <s v="Regulated Gas (103)"/>
    <s v="Cheyenne Light Fuel &amp; Power Co"/>
    <x v="5"/>
    <x v="34"/>
  </r>
  <r>
    <n v="5"/>
    <n v="103"/>
    <x v="89"/>
    <s v="101000 Plant In Service"/>
    <n v="1"/>
    <n v="0"/>
    <n v="0"/>
    <n v="0"/>
    <n v="0"/>
    <n v="0"/>
    <n v="0"/>
    <n v="0"/>
    <s v="Wyoming"/>
    <d v="2022-12-01T00:00:00"/>
    <d v="2023-12-01T00:00:00"/>
    <x v="5"/>
    <s v="Regulated Gas (103)"/>
    <s v="Cheyenne Light Fuel &amp; Power Co"/>
    <x v="5"/>
    <x v="34"/>
  </r>
  <r>
    <n v="5"/>
    <n v="103"/>
    <x v="89"/>
    <s v="101000 Plant In Service"/>
    <n v="1"/>
    <n v="0"/>
    <n v="0"/>
    <n v="0"/>
    <n v="0"/>
    <n v="0"/>
    <n v="0"/>
    <n v="0"/>
    <s v="Wyoming"/>
    <d v="2022-12-01T00:00:00"/>
    <d v="2023-12-01T00:00:00"/>
    <x v="6"/>
    <s v="Regulated Gas (103)"/>
    <s v="Cheyenne Light Fuel &amp; Power Co"/>
    <x v="5"/>
    <x v="34"/>
  </r>
  <r>
    <n v="5"/>
    <n v="103"/>
    <x v="89"/>
    <s v="101000 Plant In Service"/>
    <n v="1"/>
    <n v="0"/>
    <n v="0"/>
    <n v="0"/>
    <n v="0"/>
    <n v="0"/>
    <n v="0"/>
    <n v="0"/>
    <s v="Wyoming"/>
    <d v="2022-12-01T00:00:00"/>
    <d v="2023-12-01T00:00:00"/>
    <x v="7"/>
    <s v="Regulated Gas (103)"/>
    <s v="Cheyenne Light Fuel &amp; Power Co"/>
    <x v="5"/>
    <x v="34"/>
  </r>
  <r>
    <n v="5"/>
    <n v="103"/>
    <x v="89"/>
    <s v="101000 Plant In Service"/>
    <n v="1"/>
    <n v="0"/>
    <n v="0"/>
    <n v="0"/>
    <n v="0"/>
    <n v="0"/>
    <n v="0"/>
    <n v="0"/>
    <s v="Wyoming"/>
    <d v="2022-12-01T00:00:00"/>
    <d v="2023-12-01T00:00:00"/>
    <x v="8"/>
    <s v="Regulated Gas (103)"/>
    <s v="Cheyenne Light Fuel &amp; Power Co"/>
    <x v="5"/>
    <x v="34"/>
  </r>
  <r>
    <n v="5"/>
    <n v="103"/>
    <x v="89"/>
    <s v="101000 Plant In Service"/>
    <n v="1"/>
    <n v="0"/>
    <n v="0"/>
    <n v="0"/>
    <n v="0"/>
    <n v="0"/>
    <n v="0"/>
    <n v="0"/>
    <s v="Wyoming"/>
    <d v="2022-12-01T00:00:00"/>
    <d v="2023-12-01T00:00:00"/>
    <x v="9"/>
    <s v="Regulated Gas (103)"/>
    <s v="Cheyenne Light Fuel &amp; Power Co"/>
    <x v="5"/>
    <x v="34"/>
  </r>
  <r>
    <n v="5"/>
    <n v="103"/>
    <x v="89"/>
    <s v="101000 Plant In Service"/>
    <n v="1"/>
    <n v="0"/>
    <n v="0"/>
    <n v="0"/>
    <n v="0"/>
    <n v="0"/>
    <n v="0"/>
    <n v="0"/>
    <s v="Wyoming"/>
    <d v="2022-12-01T00:00:00"/>
    <d v="2023-12-01T00:00:00"/>
    <x v="10"/>
    <s v="Regulated Gas (103)"/>
    <s v="Cheyenne Light Fuel &amp; Power Co"/>
    <x v="5"/>
    <x v="34"/>
  </r>
  <r>
    <n v="5"/>
    <n v="103"/>
    <x v="90"/>
    <s v="101000 Plant In Service"/>
    <n v="1"/>
    <n v="0"/>
    <n v="0"/>
    <n v="0"/>
    <n v="0"/>
    <n v="0"/>
    <n v="0"/>
    <n v="0"/>
    <s v="Wyoming"/>
    <d v="2022-12-01T00:00:00"/>
    <d v="2023-12-01T00:00:00"/>
    <x v="11"/>
    <s v="Regulated Gas (103)"/>
    <s v="Cheyenne Light Fuel &amp; Power Co"/>
    <x v="5"/>
    <x v="34"/>
  </r>
  <r>
    <n v="5"/>
    <n v="103"/>
    <x v="90"/>
    <s v="101000 Plant In Service"/>
    <n v="1"/>
    <n v="0"/>
    <n v="0"/>
    <n v="0"/>
    <n v="0"/>
    <n v="0"/>
    <n v="0"/>
    <n v="0"/>
    <s v="Wyoming"/>
    <d v="2022-12-01T00:00:00"/>
    <d v="2023-12-01T00:00:00"/>
    <x v="12"/>
    <s v="Regulated Gas (103)"/>
    <s v="Cheyenne Light Fuel &amp; Power Co"/>
    <x v="5"/>
    <x v="34"/>
  </r>
  <r>
    <n v="5"/>
    <n v="103"/>
    <x v="90"/>
    <s v="101000 Plant In Service"/>
    <n v="1"/>
    <n v="0"/>
    <n v="0"/>
    <n v="0"/>
    <n v="0"/>
    <n v="0"/>
    <n v="0"/>
    <n v="0"/>
    <s v="Wyoming"/>
    <d v="2022-12-01T00:00:00"/>
    <d v="2023-12-01T00:00:00"/>
    <x v="0"/>
    <s v="Regulated Gas (103)"/>
    <s v="Cheyenne Light Fuel &amp; Power Co"/>
    <x v="5"/>
    <x v="34"/>
  </r>
  <r>
    <n v="5"/>
    <n v="103"/>
    <x v="90"/>
    <s v="101000 Plant In Service"/>
    <n v="1"/>
    <n v="0"/>
    <n v="0"/>
    <n v="0"/>
    <n v="0"/>
    <n v="0"/>
    <n v="0"/>
    <n v="0"/>
    <s v="Wyoming"/>
    <d v="2022-12-01T00:00:00"/>
    <d v="2023-12-01T00:00:00"/>
    <x v="1"/>
    <s v="Regulated Gas (103)"/>
    <s v="Cheyenne Light Fuel &amp; Power Co"/>
    <x v="5"/>
    <x v="34"/>
  </r>
  <r>
    <n v="5"/>
    <n v="103"/>
    <x v="90"/>
    <s v="101000 Plant In Service"/>
    <n v="1"/>
    <n v="0"/>
    <n v="0"/>
    <n v="0"/>
    <n v="0"/>
    <n v="0"/>
    <n v="0"/>
    <n v="0"/>
    <s v="Wyoming"/>
    <d v="2022-12-01T00:00:00"/>
    <d v="2023-12-01T00:00:00"/>
    <x v="2"/>
    <s v="Regulated Gas (103)"/>
    <s v="Cheyenne Light Fuel &amp; Power Co"/>
    <x v="5"/>
    <x v="34"/>
  </r>
  <r>
    <n v="5"/>
    <n v="103"/>
    <x v="90"/>
    <s v="101000 Plant In Service"/>
    <n v="1"/>
    <n v="0"/>
    <n v="0"/>
    <n v="0"/>
    <n v="0"/>
    <n v="0"/>
    <n v="0"/>
    <n v="0"/>
    <s v="Wyoming"/>
    <d v="2022-12-01T00:00:00"/>
    <d v="2023-12-01T00:00:00"/>
    <x v="3"/>
    <s v="Regulated Gas (103)"/>
    <s v="Cheyenne Light Fuel &amp; Power Co"/>
    <x v="5"/>
    <x v="34"/>
  </r>
  <r>
    <n v="5"/>
    <n v="103"/>
    <x v="90"/>
    <s v="101000 Plant In Service"/>
    <n v="1"/>
    <n v="0"/>
    <n v="0"/>
    <n v="0"/>
    <n v="0"/>
    <n v="0"/>
    <n v="0"/>
    <n v="0"/>
    <s v="Wyoming"/>
    <d v="2022-12-01T00:00:00"/>
    <d v="2023-12-01T00:00:00"/>
    <x v="4"/>
    <s v="Regulated Gas (103)"/>
    <s v="Cheyenne Light Fuel &amp; Power Co"/>
    <x v="5"/>
    <x v="34"/>
  </r>
  <r>
    <n v="5"/>
    <n v="103"/>
    <x v="90"/>
    <s v="101000 Plant In Service"/>
    <n v="1"/>
    <n v="0"/>
    <n v="0"/>
    <n v="0"/>
    <n v="0"/>
    <n v="0"/>
    <n v="0"/>
    <n v="0"/>
    <s v="Wyoming"/>
    <d v="2022-12-01T00:00:00"/>
    <d v="2023-12-01T00:00:00"/>
    <x v="5"/>
    <s v="Regulated Gas (103)"/>
    <s v="Cheyenne Light Fuel &amp; Power Co"/>
    <x v="5"/>
    <x v="34"/>
  </r>
  <r>
    <n v="5"/>
    <n v="103"/>
    <x v="90"/>
    <s v="101000 Plant In Service"/>
    <n v="1"/>
    <n v="0"/>
    <n v="0"/>
    <n v="0"/>
    <n v="0"/>
    <n v="0"/>
    <n v="0"/>
    <n v="0"/>
    <s v="Wyoming"/>
    <d v="2022-12-01T00:00:00"/>
    <d v="2023-12-01T00:00:00"/>
    <x v="6"/>
    <s v="Regulated Gas (103)"/>
    <s v="Cheyenne Light Fuel &amp; Power Co"/>
    <x v="5"/>
    <x v="34"/>
  </r>
  <r>
    <n v="5"/>
    <n v="103"/>
    <x v="90"/>
    <s v="101000 Plant In Service"/>
    <n v="1"/>
    <n v="0"/>
    <n v="0"/>
    <n v="0"/>
    <n v="0"/>
    <n v="0"/>
    <n v="0"/>
    <n v="0"/>
    <s v="Wyoming"/>
    <d v="2022-12-01T00:00:00"/>
    <d v="2023-12-01T00:00:00"/>
    <x v="7"/>
    <s v="Regulated Gas (103)"/>
    <s v="Cheyenne Light Fuel &amp; Power Co"/>
    <x v="5"/>
    <x v="34"/>
  </r>
  <r>
    <n v="5"/>
    <n v="103"/>
    <x v="90"/>
    <s v="101000 Plant In Service"/>
    <n v="1"/>
    <n v="0"/>
    <n v="0"/>
    <n v="0"/>
    <n v="0"/>
    <n v="0"/>
    <n v="0"/>
    <n v="0"/>
    <s v="Wyoming"/>
    <d v="2022-12-01T00:00:00"/>
    <d v="2023-12-01T00:00:00"/>
    <x v="8"/>
    <s v="Regulated Gas (103)"/>
    <s v="Cheyenne Light Fuel &amp; Power Co"/>
    <x v="5"/>
    <x v="34"/>
  </r>
  <r>
    <n v="5"/>
    <n v="103"/>
    <x v="90"/>
    <s v="101000 Plant In Service"/>
    <n v="1"/>
    <n v="0"/>
    <n v="0"/>
    <n v="0"/>
    <n v="0"/>
    <n v="0"/>
    <n v="0"/>
    <n v="0"/>
    <s v="Wyoming"/>
    <d v="2022-12-01T00:00:00"/>
    <d v="2023-12-01T00:00:00"/>
    <x v="9"/>
    <s v="Regulated Gas (103)"/>
    <s v="Cheyenne Light Fuel &amp; Power Co"/>
    <x v="5"/>
    <x v="34"/>
  </r>
  <r>
    <n v="5"/>
    <n v="103"/>
    <x v="90"/>
    <s v="101000 Plant In Service"/>
    <n v="1"/>
    <n v="0"/>
    <n v="0"/>
    <n v="0"/>
    <n v="0"/>
    <n v="0"/>
    <n v="0"/>
    <n v="0"/>
    <s v="Wyoming"/>
    <d v="2022-12-01T00:00:00"/>
    <d v="2023-12-01T00:00:00"/>
    <x v="10"/>
    <s v="Regulated Gas (103)"/>
    <s v="Cheyenne Light Fuel &amp; Power Co"/>
    <x v="5"/>
    <x v="34"/>
  </r>
  <r>
    <n v="5"/>
    <n v="103"/>
    <x v="91"/>
    <s v="101000 Plant In Service"/>
    <n v="1"/>
    <n v="0"/>
    <n v="0"/>
    <n v="0"/>
    <n v="0"/>
    <n v="0"/>
    <n v="0"/>
    <n v="0"/>
    <s v="Wyoming"/>
    <d v="2022-12-01T00:00:00"/>
    <d v="2023-12-01T00:00:00"/>
    <x v="11"/>
    <s v="Regulated Gas (103)"/>
    <s v="Cheyenne Light Fuel &amp; Power Co"/>
    <x v="5"/>
    <x v="35"/>
  </r>
  <r>
    <n v="5"/>
    <n v="103"/>
    <x v="91"/>
    <s v="101000 Plant In Service"/>
    <n v="1"/>
    <n v="0"/>
    <n v="0"/>
    <n v="0"/>
    <n v="0"/>
    <n v="0"/>
    <n v="0"/>
    <n v="0"/>
    <s v="Wyoming"/>
    <d v="2022-12-01T00:00:00"/>
    <d v="2023-12-01T00:00:00"/>
    <x v="12"/>
    <s v="Regulated Gas (103)"/>
    <s v="Cheyenne Light Fuel &amp; Power Co"/>
    <x v="5"/>
    <x v="35"/>
  </r>
  <r>
    <n v="5"/>
    <n v="103"/>
    <x v="91"/>
    <s v="101000 Plant In Service"/>
    <n v="1"/>
    <n v="0"/>
    <n v="0"/>
    <n v="0"/>
    <n v="0"/>
    <n v="0"/>
    <n v="0"/>
    <n v="0"/>
    <s v="Wyoming"/>
    <d v="2022-12-01T00:00:00"/>
    <d v="2023-12-01T00:00:00"/>
    <x v="0"/>
    <s v="Regulated Gas (103)"/>
    <s v="Cheyenne Light Fuel &amp; Power Co"/>
    <x v="5"/>
    <x v="35"/>
  </r>
  <r>
    <n v="5"/>
    <n v="103"/>
    <x v="91"/>
    <s v="101000 Plant In Service"/>
    <n v="1"/>
    <n v="0"/>
    <n v="0"/>
    <n v="0"/>
    <n v="0"/>
    <n v="0"/>
    <n v="0"/>
    <n v="0"/>
    <s v="Wyoming"/>
    <d v="2022-12-01T00:00:00"/>
    <d v="2023-12-01T00:00:00"/>
    <x v="1"/>
    <s v="Regulated Gas (103)"/>
    <s v="Cheyenne Light Fuel &amp; Power Co"/>
    <x v="5"/>
    <x v="35"/>
  </r>
  <r>
    <n v="5"/>
    <n v="103"/>
    <x v="91"/>
    <s v="101000 Plant In Service"/>
    <n v="1"/>
    <n v="0"/>
    <n v="0"/>
    <n v="0"/>
    <n v="0"/>
    <n v="0"/>
    <n v="0"/>
    <n v="0"/>
    <s v="Wyoming"/>
    <d v="2022-12-01T00:00:00"/>
    <d v="2023-12-01T00:00:00"/>
    <x v="2"/>
    <s v="Regulated Gas (103)"/>
    <s v="Cheyenne Light Fuel &amp; Power Co"/>
    <x v="5"/>
    <x v="35"/>
  </r>
  <r>
    <n v="5"/>
    <n v="103"/>
    <x v="91"/>
    <s v="101000 Plant In Service"/>
    <n v="1"/>
    <n v="0"/>
    <n v="0"/>
    <n v="0"/>
    <n v="0"/>
    <n v="0"/>
    <n v="0"/>
    <n v="0"/>
    <s v="Wyoming"/>
    <d v="2022-12-01T00:00:00"/>
    <d v="2023-12-01T00:00:00"/>
    <x v="3"/>
    <s v="Regulated Gas (103)"/>
    <s v="Cheyenne Light Fuel &amp; Power Co"/>
    <x v="5"/>
    <x v="35"/>
  </r>
  <r>
    <n v="5"/>
    <n v="103"/>
    <x v="91"/>
    <s v="101000 Plant In Service"/>
    <n v="1"/>
    <n v="0"/>
    <n v="0"/>
    <n v="0"/>
    <n v="0"/>
    <n v="0"/>
    <n v="0"/>
    <n v="0"/>
    <s v="Wyoming"/>
    <d v="2022-12-01T00:00:00"/>
    <d v="2023-12-01T00:00:00"/>
    <x v="4"/>
    <s v="Regulated Gas (103)"/>
    <s v="Cheyenne Light Fuel &amp; Power Co"/>
    <x v="5"/>
    <x v="35"/>
  </r>
  <r>
    <n v="5"/>
    <n v="103"/>
    <x v="91"/>
    <s v="101000 Plant In Service"/>
    <n v="1"/>
    <n v="0"/>
    <n v="0"/>
    <n v="0"/>
    <n v="0"/>
    <n v="0"/>
    <n v="0"/>
    <n v="0"/>
    <s v="Wyoming"/>
    <d v="2022-12-01T00:00:00"/>
    <d v="2023-12-01T00:00:00"/>
    <x v="5"/>
    <s v="Regulated Gas (103)"/>
    <s v="Cheyenne Light Fuel &amp; Power Co"/>
    <x v="5"/>
    <x v="35"/>
  </r>
  <r>
    <n v="5"/>
    <n v="103"/>
    <x v="91"/>
    <s v="101000 Plant In Service"/>
    <n v="1"/>
    <n v="0"/>
    <n v="0"/>
    <n v="0"/>
    <n v="0"/>
    <n v="0"/>
    <n v="0"/>
    <n v="0"/>
    <s v="Wyoming"/>
    <d v="2022-12-01T00:00:00"/>
    <d v="2023-12-01T00:00:00"/>
    <x v="6"/>
    <s v="Regulated Gas (103)"/>
    <s v="Cheyenne Light Fuel &amp; Power Co"/>
    <x v="5"/>
    <x v="35"/>
  </r>
  <r>
    <n v="5"/>
    <n v="103"/>
    <x v="91"/>
    <s v="101000 Plant In Service"/>
    <n v="1"/>
    <n v="0"/>
    <n v="0"/>
    <n v="0"/>
    <n v="0"/>
    <n v="0"/>
    <n v="0"/>
    <n v="0"/>
    <s v="Wyoming"/>
    <d v="2022-12-01T00:00:00"/>
    <d v="2023-12-01T00:00:00"/>
    <x v="7"/>
    <s v="Regulated Gas (103)"/>
    <s v="Cheyenne Light Fuel &amp; Power Co"/>
    <x v="5"/>
    <x v="35"/>
  </r>
  <r>
    <n v="5"/>
    <n v="103"/>
    <x v="91"/>
    <s v="101000 Plant In Service"/>
    <n v="1"/>
    <n v="0"/>
    <n v="0"/>
    <n v="0"/>
    <n v="0"/>
    <n v="0"/>
    <n v="0"/>
    <n v="0"/>
    <s v="Wyoming"/>
    <d v="2022-12-01T00:00:00"/>
    <d v="2023-12-01T00:00:00"/>
    <x v="8"/>
    <s v="Regulated Gas (103)"/>
    <s v="Cheyenne Light Fuel &amp; Power Co"/>
    <x v="5"/>
    <x v="35"/>
  </r>
  <r>
    <n v="5"/>
    <n v="103"/>
    <x v="91"/>
    <s v="101000 Plant In Service"/>
    <n v="1"/>
    <n v="0"/>
    <n v="0"/>
    <n v="0"/>
    <n v="0"/>
    <n v="0"/>
    <n v="0"/>
    <n v="0"/>
    <s v="Wyoming"/>
    <d v="2022-12-01T00:00:00"/>
    <d v="2023-12-01T00:00:00"/>
    <x v="9"/>
    <s v="Regulated Gas (103)"/>
    <s v="Cheyenne Light Fuel &amp; Power Co"/>
    <x v="5"/>
    <x v="35"/>
  </r>
  <r>
    <n v="5"/>
    <n v="103"/>
    <x v="91"/>
    <s v="101000 Plant In Service"/>
    <n v="1"/>
    <n v="0"/>
    <n v="0"/>
    <n v="0"/>
    <n v="0"/>
    <n v="0"/>
    <n v="0"/>
    <n v="0"/>
    <s v="Wyoming"/>
    <d v="2022-12-01T00:00:00"/>
    <d v="2023-12-01T00:00:00"/>
    <x v="10"/>
    <s v="Regulated Gas (103)"/>
    <s v="Cheyenne Light Fuel &amp; Power Co"/>
    <x v="5"/>
    <x v="35"/>
  </r>
  <r>
    <n v="5"/>
    <n v="103"/>
    <x v="92"/>
    <s v="101000 Plant In Service"/>
    <n v="1"/>
    <n v="0"/>
    <n v="0"/>
    <n v="0"/>
    <n v="0"/>
    <n v="0"/>
    <n v="0"/>
    <n v="0"/>
    <s v="Wyoming"/>
    <d v="2022-12-01T00:00:00"/>
    <d v="2023-12-01T00:00:00"/>
    <x v="11"/>
    <s v="Regulated Gas (103)"/>
    <s v="Cheyenne Light Fuel &amp; Power Co"/>
    <x v="5"/>
    <x v="36"/>
  </r>
  <r>
    <n v="5"/>
    <n v="103"/>
    <x v="92"/>
    <s v="101000 Plant In Service"/>
    <n v="1"/>
    <n v="0"/>
    <n v="0"/>
    <n v="0"/>
    <n v="0"/>
    <n v="0"/>
    <n v="0"/>
    <n v="0"/>
    <s v="Wyoming"/>
    <d v="2022-12-01T00:00:00"/>
    <d v="2023-12-01T00:00:00"/>
    <x v="12"/>
    <s v="Regulated Gas (103)"/>
    <s v="Cheyenne Light Fuel &amp; Power Co"/>
    <x v="5"/>
    <x v="36"/>
  </r>
  <r>
    <n v="5"/>
    <n v="103"/>
    <x v="92"/>
    <s v="101000 Plant In Service"/>
    <n v="1"/>
    <n v="0"/>
    <n v="0"/>
    <n v="0"/>
    <n v="0"/>
    <n v="0"/>
    <n v="0"/>
    <n v="0"/>
    <s v="Wyoming"/>
    <d v="2022-12-01T00:00:00"/>
    <d v="2023-12-01T00:00:00"/>
    <x v="0"/>
    <s v="Regulated Gas (103)"/>
    <s v="Cheyenne Light Fuel &amp; Power Co"/>
    <x v="5"/>
    <x v="36"/>
  </r>
  <r>
    <n v="5"/>
    <n v="103"/>
    <x v="92"/>
    <s v="101000 Plant In Service"/>
    <n v="1"/>
    <n v="0"/>
    <n v="0"/>
    <n v="0"/>
    <n v="0"/>
    <n v="0"/>
    <n v="0"/>
    <n v="0"/>
    <s v="Wyoming"/>
    <d v="2022-12-01T00:00:00"/>
    <d v="2023-12-01T00:00:00"/>
    <x v="1"/>
    <s v="Regulated Gas (103)"/>
    <s v="Cheyenne Light Fuel &amp; Power Co"/>
    <x v="5"/>
    <x v="36"/>
  </r>
  <r>
    <n v="5"/>
    <n v="103"/>
    <x v="92"/>
    <s v="101000 Plant In Service"/>
    <n v="1"/>
    <n v="0"/>
    <n v="0"/>
    <n v="0"/>
    <n v="0"/>
    <n v="0"/>
    <n v="0"/>
    <n v="0"/>
    <s v="Wyoming"/>
    <d v="2022-12-01T00:00:00"/>
    <d v="2023-12-01T00:00:00"/>
    <x v="2"/>
    <s v="Regulated Gas (103)"/>
    <s v="Cheyenne Light Fuel &amp; Power Co"/>
    <x v="5"/>
    <x v="36"/>
  </r>
  <r>
    <n v="5"/>
    <n v="103"/>
    <x v="92"/>
    <s v="101000 Plant In Service"/>
    <n v="1"/>
    <n v="0"/>
    <n v="0"/>
    <n v="0"/>
    <n v="0"/>
    <n v="0"/>
    <n v="0"/>
    <n v="0"/>
    <s v="Wyoming"/>
    <d v="2022-12-01T00:00:00"/>
    <d v="2023-12-01T00:00:00"/>
    <x v="3"/>
    <s v="Regulated Gas (103)"/>
    <s v="Cheyenne Light Fuel &amp; Power Co"/>
    <x v="5"/>
    <x v="36"/>
  </r>
  <r>
    <n v="5"/>
    <n v="103"/>
    <x v="92"/>
    <s v="101000 Plant In Service"/>
    <n v="1"/>
    <n v="0"/>
    <n v="0"/>
    <n v="0"/>
    <n v="0"/>
    <n v="0"/>
    <n v="0"/>
    <n v="0"/>
    <s v="Wyoming"/>
    <d v="2022-12-01T00:00:00"/>
    <d v="2023-12-01T00:00:00"/>
    <x v="4"/>
    <s v="Regulated Gas (103)"/>
    <s v="Cheyenne Light Fuel &amp; Power Co"/>
    <x v="5"/>
    <x v="36"/>
  </r>
  <r>
    <n v="5"/>
    <n v="103"/>
    <x v="92"/>
    <s v="101000 Plant In Service"/>
    <n v="1"/>
    <n v="0"/>
    <n v="0"/>
    <n v="0"/>
    <n v="0"/>
    <n v="0"/>
    <n v="0"/>
    <n v="0"/>
    <s v="Wyoming"/>
    <d v="2022-12-01T00:00:00"/>
    <d v="2023-12-01T00:00:00"/>
    <x v="5"/>
    <s v="Regulated Gas (103)"/>
    <s v="Cheyenne Light Fuel &amp; Power Co"/>
    <x v="5"/>
    <x v="36"/>
  </r>
  <r>
    <n v="5"/>
    <n v="103"/>
    <x v="92"/>
    <s v="101000 Plant In Service"/>
    <n v="1"/>
    <n v="0"/>
    <n v="0"/>
    <n v="0"/>
    <n v="0"/>
    <n v="0"/>
    <n v="0"/>
    <n v="0"/>
    <s v="Wyoming"/>
    <d v="2022-12-01T00:00:00"/>
    <d v="2023-12-01T00:00:00"/>
    <x v="6"/>
    <s v="Regulated Gas (103)"/>
    <s v="Cheyenne Light Fuel &amp; Power Co"/>
    <x v="5"/>
    <x v="36"/>
  </r>
  <r>
    <n v="5"/>
    <n v="103"/>
    <x v="92"/>
    <s v="101000 Plant In Service"/>
    <n v="1"/>
    <n v="0"/>
    <n v="0"/>
    <n v="0"/>
    <n v="0"/>
    <n v="0"/>
    <n v="0"/>
    <n v="0"/>
    <s v="Wyoming"/>
    <d v="2022-12-01T00:00:00"/>
    <d v="2023-12-01T00:00:00"/>
    <x v="7"/>
    <s v="Regulated Gas (103)"/>
    <s v="Cheyenne Light Fuel &amp; Power Co"/>
    <x v="5"/>
    <x v="36"/>
  </r>
  <r>
    <n v="5"/>
    <n v="103"/>
    <x v="92"/>
    <s v="101000 Plant In Service"/>
    <n v="1"/>
    <n v="0"/>
    <n v="0"/>
    <n v="0"/>
    <n v="0"/>
    <n v="0"/>
    <n v="0"/>
    <n v="0"/>
    <s v="Wyoming"/>
    <d v="2022-12-01T00:00:00"/>
    <d v="2023-12-01T00:00:00"/>
    <x v="8"/>
    <s v="Regulated Gas (103)"/>
    <s v="Cheyenne Light Fuel &amp; Power Co"/>
    <x v="5"/>
    <x v="36"/>
  </r>
  <r>
    <n v="5"/>
    <n v="103"/>
    <x v="92"/>
    <s v="101000 Plant In Service"/>
    <n v="1"/>
    <n v="0"/>
    <n v="0"/>
    <n v="0"/>
    <n v="0"/>
    <n v="0"/>
    <n v="0"/>
    <n v="0"/>
    <s v="Wyoming"/>
    <d v="2022-12-01T00:00:00"/>
    <d v="2023-12-01T00:00:00"/>
    <x v="9"/>
    <s v="Regulated Gas (103)"/>
    <s v="Cheyenne Light Fuel &amp; Power Co"/>
    <x v="5"/>
    <x v="36"/>
  </r>
  <r>
    <n v="5"/>
    <n v="103"/>
    <x v="92"/>
    <s v="101000 Plant In Service"/>
    <n v="1"/>
    <n v="0"/>
    <n v="0"/>
    <n v="0"/>
    <n v="0"/>
    <n v="0"/>
    <n v="0"/>
    <n v="0"/>
    <s v="Wyoming"/>
    <d v="2022-12-01T00:00:00"/>
    <d v="2023-12-01T00:00:00"/>
    <x v="10"/>
    <s v="Regulated Gas (103)"/>
    <s v="Cheyenne Light Fuel &amp; Power Co"/>
    <x v="5"/>
    <x v="36"/>
  </r>
  <r>
    <n v="5"/>
    <n v="103"/>
    <x v="93"/>
    <s v="101000 Plant In Service"/>
    <n v="1"/>
    <n v="0"/>
    <n v="0"/>
    <n v="0"/>
    <n v="0"/>
    <n v="0"/>
    <n v="0"/>
    <n v="0"/>
    <s v="Wyoming"/>
    <d v="2022-12-01T00:00:00"/>
    <d v="2023-12-01T00:00:00"/>
    <x v="11"/>
    <s v="Regulated Gas (103)"/>
    <s v="Cheyenne Light Fuel &amp; Power Co"/>
    <x v="5"/>
    <x v="36"/>
  </r>
  <r>
    <n v="5"/>
    <n v="103"/>
    <x v="93"/>
    <s v="101000 Plant In Service"/>
    <n v="1"/>
    <n v="0"/>
    <n v="0"/>
    <n v="0"/>
    <n v="0"/>
    <n v="0"/>
    <n v="0"/>
    <n v="0"/>
    <s v="Wyoming"/>
    <d v="2022-12-01T00:00:00"/>
    <d v="2023-12-01T00:00:00"/>
    <x v="12"/>
    <s v="Regulated Gas (103)"/>
    <s v="Cheyenne Light Fuel &amp; Power Co"/>
    <x v="5"/>
    <x v="36"/>
  </r>
  <r>
    <n v="5"/>
    <n v="103"/>
    <x v="93"/>
    <s v="101000 Plant In Service"/>
    <n v="1"/>
    <n v="0"/>
    <n v="0"/>
    <n v="0"/>
    <n v="0"/>
    <n v="0"/>
    <n v="0"/>
    <n v="0"/>
    <s v="Wyoming"/>
    <d v="2022-12-01T00:00:00"/>
    <d v="2023-12-01T00:00:00"/>
    <x v="0"/>
    <s v="Regulated Gas (103)"/>
    <s v="Cheyenne Light Fuel &amp; Power Co"/>
    <x v="5"/>
    <x v="36"/>
  </r>
  <r>
    <n v="5"/>
    <n v="103"/>
    <x v="93"/>
    <s v="101000 Plant In Service"/>
    <n v="1"/>
    <n v="0"/>
    <n v="0"/>
    <n v="0"/>
    <n v="0"/>
    <n v="0"/>
    <n v="0"/>
    <n v="0"/>
    <s v="Wyoming"/>
    <d v="2022-12-01T00:00:00"/>
    <d v="2023-12-01T00:00:00"/>
    <x v="1"/>
    <s v="Regulated Gas (103)"/>
    <s v="Cheyenne Light Fuel &amp; Power Co"/>
    <x v="5"/>
    <x v="36"/>
  </r>
  <r>
    <n v="5"/>
    <n v="103"/>
    <x v="93"/>
    <s v="101000 Plant In Service"/>
    <n v="1"/>
    <n v="0"/>
    <n v="0"/>
    <n v="0"/>
    <n v="0"/>
    <n v="0"/>
    <n v="0"/>
    <n v="0"/>
    <s v="Wyoming"/>
    <d v="2022-12-01T00:00:00"/>
    <d v="2023-12-01T00:00:00"/>
    <x v="2"/>
    <s v="Regulated Gas (103)"/>
    <s v="Cheyenne Light Fuel &amp; Power Co"/>
    <x v="5"/>
    <x v="36"/>
  </r>
  <r>
    <n v="5"/>
    <n v="103"/>
    <x v="93"/>
    <s v="101000 Plant In Service"/>
    <n v="1"/>
    <n v="0"/>
    <n v="0"/>
    <n v="0"/>
    <n v="0"/>
    <n v="0"/>
    <n v="0"/>
    <n v="0"/>
    <s v="Wyoming"/>
    <d v="2022-12-01T00:00:00"/>
    <d v="2023-12-01T00:00:00"/>
    <x v="3"/>
    <s v="Regulated Gas (103)"/>
    <s v="Cheyenne Light Fuel &amp; Power Co"/>
    <x v="5"/>
    <x v="36"/>
  </r>
  <r>
    <n v="5"/>
    <n v="103"/>
    <x v="93"/>
    <s v="101000 Plant In Service"/>
    <n v="1"/>
    <n v="0"/>
    <n v="0"/>
    <n v="0"/>
    <n v="0"/>
    <n v="0"/>
    <n v="0"/>
    <n v="0"/>
    <s v="Wyoming"/>
    <d v="2022-12-01T00:00:00"/>
    <d v="2023-12-01T00:00:00"/>
    <x v="4"/>
    <s v="Regulated Gas (103)"/>
    <s v="Cheyenne Light Fuel &amp; Power Co"/>
    <x v="5"/>
    <x v="36"/>
  </r>
  <r>
    <n v="5"/>
    <n v="103"/>
    <x v="93"/>
    <s v="101000 Plant In Service"/>
    <n v="1"/>
    <n v="0"/>
    <n v="0"/>
    <n v="0"/>
    <n v="0"/>
    <n v="0"/>
    <n v="0"/>
    <n v="0"/>
    <s v="Wyoming"/>
    <d v="2022-12-01T00:00:00"/>
    <d v="2023-12-01T00:00:00"/>
    <x v="5"/>
    <s v="Regulated Gas (103)"/>
    <s v="Cheyenne Light Fuel &amp; Power Co"/>
    <x v="5"/>
    <x v="36"/>
  </r>
  <r>
    <n v="5"/>
    <n v="103"/>
    <x v="93"/>
    <s v="101000 Plant In Service"/>
    <n v="1"/>
    <n v="0"/>
    <n v="0"/>
    <n v="0"/>
    <n v="0"/>
    <n v="0"/>
    <n v="0"/>
    <n v="0"/>
    <s v="Wyoming"/>
    <d v="2022-12-01T00:00:00"/>
    <d v="2023-12-01T00:00:00"/>
    <x v="6"/>
    <s v="Regulated Gas (103)"/>
    <s v="Cheyenne Light Fuel &amp; Power Co"/>
    <x v="5"/>
    <x v="36"/>
  </r>
  <r>
    <n v="5"/>
    <n v="103"/>
    <x v="93"/>
    <s v="101000 Plant In Service"/>
    <n v="1"/>
    <n v="0"/>
    <n v="0"/>
    <n v="0"/>
    <n v="0"/>
    <n v="0"/>
    <n v="0"/>
    <n v="0"/>
    <s v="Wyoming"/>
    <d v="2022-12-01T00:00:00"/>
    <d v="2023-12-01T00:00:00"/>
    <x v="7"/>
    <s v="Regulated Gas (103)"/>
    <s v="Cheyenne Light Fuel &amp; Power Co"/>
    <x v="5"/>
    <x v="36"/>
  </r>
  <r>
    <n v="5"/>
    <n v="103"/>
    <x v="93"/>
    <s v="101000 Plant In Service"/>
    <n v="1"/>
    <n v="0"/>
    <n v="0"/>
    <n v="0"/>
    <n v="0"/>
    <n v="0"/>
    <n v="0"/>
    <n v="0"/>
    <s v="Wyoming"/>
    <d v="2022-12-01T00:00:00"/>
    <d v="2023-12-01T00:00:00"/>
    <x v="8"/>
    <s v="Regulated Gas (103)"/>
    <s v="Cheyenne Light Fuel &amp; Power Co"/>
    <x v="5"/>
    <x v="36"/>
  </r>
  <r>
    <n v="5"/>
    <n v="103"/>
    <x v="93"/>
    <s v="101000 Plant In Service"/>
    <n v="1"/>
    <n v="0"/>
    <n v="0"/>
    <n v="0"/>
    <n v="0"/>
    <n v="0"/>
    <n v="0"/>
    <n v="0"/>
    <s v="Wyoming"/>
    <d v="2022-12-01T00:00:00"/>
    <d v="2023-12-01T00:00:00"/>
    <x v="9"/>
    <s v="Regulated Gas (103)"/>
    <s v="Cheyenne Light Fuel &amp; Power Co"/>
    <x v="5"/>
    <x v="36"/>
  </r>
  <r>
    <n v="5"/>
    <n v="103"/>
    <x v="93"/>
    <s v="101000 Plant In Service"/>
    <n v="1"/>
    <n v="0"/>
    <n v="0"/>
    <n v="0"/>
    <n v="0"/>
    <n v="0"/>
    <n v="0"/>
    <n v="0"/>
    <s v="Wyoming"/>
    <d v="2022-12-01T00:00:00"/>
    <d v="2023-12-01T00:00:00"/>
    <x v="10"/>
    <s v="Regulated Gas (103)"/>
    <s v="Cheyenne Light Fuel &amp; Power Co"/>
    <x v="5"/>
    <x v="36"/>
  </r>
  <r>
    <n v="5"/>
    <n v="103"/>
    <x v="94"/>
    <s v="101000 Plant In Service"/>
    <n v="1"/>
    <n v="0"/>
    <n v="0"/>
    <n v="0"/>
    <n v="0"/>
    <n v="0"/>
    <n v="0"/>
    <n v="0"/>
    <s v="Wyoming"/>
    <d v="2022-12-01T00:00:00"/>
    <d v="2023-12-01T00:00:00"/>
    <x v="11"/>
    <s v="Regulated Gas (103)"/>
    <s v="Cheyenne Light Fuel &amp; Power Co"/>
    <x v="5"/>
    <x v="36"/>
  </r>
  <r>
    <n v="5"/>
    <n v="103"/>
    <x v="94"/>
    <s v="101000 Plant In Service"/>
    <n v="1"/>
    <n v="0"/>
    <n v="0"/>
    <n v="0"/>
    <n v="0"/>
    <n v="0"/>
    <n v="0"/>
    <n v="0"/>
    <s v="Wyoming"/>
    <d v="2022-12-01T00:00:00"/>
    <d v="2023-12-01T00:00:00"/>
    <x v="12"/>
    <s v="Regulated Gas (103)"/>
    <s v="Cheyenne Light Fuel &amp; Power Co"/>
    <x v="5"/>
    <x v="36"/>
  </r>
  <r>
    <n v="5"/>
    <n v="103"/>
    <x v="94"/>
    <s v="101000 Plant In Service"/>
    <n v="1"/>
    <n v="0"/>
    <n v="0"/>
    <n v="0"/>
    <n v="0"/>
    <n v="0"/>
    <n v="0"/>
    <n v="0"/>
    <s v="Wyoming"/>
    <d v="2022-12-01T00:00:00"/>
    <d v="2023-12-01T00:00:00"/>
    <x v="0"/>
    <s v="Regulated Gas (103)"/>
    <s v="Cheyenne Light Fuel &amp; Power Co"/>
    <x v="5"/>
    <x v="36"/>
  </r>
  <r>
    <n v="5"/>
    <n v="103"/>
    <x v="94"/>
    <s v="101000 Plant In Service"/>
    <n v="1"/>
    <n v="0"/>
    <n v="0"/>
    <n v="0"/>
    <n v="0"/>
    <n v="0"/>
    <n v="0"/>
    <n v="0"/>
    <s v="Wyoming"/>
    <d v="2022-12-01T00:00:00"/>
    <d v="2023-12-01T00:00:00"/>
    <x v="1"/>
    <s v="Regulated Gas (103)"/>
    <s v="Cheyenne Light Fuel &amp; Power Co"/>
    <x v="5"/>
    <x v="36"/>
  </r>
  <r>
    <n v="5"/>
    <n v="103"/>
    <x v="94"/>
    <s v="101000 Plant In Service"/>
    <n v="1"/>
    <n v="0"/>
    <n v="0"/>
    <n v="0"/>
    <n v="0"/>
    <n v="0"/>
    <n v="0"/>
    <n v="0"/>
    <s v="Wyoming"/>
    <d v="2022-12-01T00:00:00"/>
    <d v="2023-12-01T00:00:00"/>
    <x v="2"/>
    <s v="Regulated Gas (103)"/>
    <s v="Cheyenne Light Fuel &amp; Power Co"/>
    <x v="5"/>
    <x v="36"/>
  </r>
  <r>
    <n v="5"/>
    <n v="103"/>
    <x v="94"/>
    <s v="101000 Plant In Service"/>
    <n v="1"/>
    <n v="0"/>
    <n v="0"/>
    <n v="0"/>
    <n v="0"/>
    <n v="0"/>
    <n v="0"/>
    <n v="0"/>
    <s v="Wyoming"/>
    <d v="2022-12-01T00:00:00"/>
    <d v="2023-12-01T00:00:00"/>
    <x v="3"/>
    <s v="Regulated Gas (103)"/>
    <s v="Cheyenne Light Fuel &amp; Power Co"/>
    <x v="5"/>
    <x v="36"/>
  </r>
  <r>
    <n v="5"/>
    <n v="103"/>
    <x v="94"/>
    <s v="101000 Plant In Service"/>
    <n v="1"/>
    <n v="0"/>
    <n v="0"/>
    <n v="0"/>
    <n v="0"/>
    <n v="0"/>
    <n v="0"/>
    <n v="0"/>
    <s v="Wyoming"/>
    <d v="2022-12-01T00:00:00"/>
    <d v="2023-12-01T00:00:00"/>
    <x v="4"/>
    <s v="Regulated Gas (103)"/>
    <s v="Cheyenne Light Fuel &amp; Power Co"/>
    <x v="5"/>
    <x v="36"/>
  </r>
  <r>
    <n v="5"/>
    <n v="103"/>
    <x v="94"/>
    <s v="101000 Plant In Service"/>
    <n v="1"/>
    <n v="0"/>
    <n v="0"/>
    <n v="0"/>
    <n v="0"/>
    <n v="0"/>
    <n v="0"/>
    <n v="0"/>
    <s v="Wyoming"/>
    <d v="2022-12-01T00:00:00"/>
    <d v="2023-12-01T00:00:00"/>
    <x v="5"/>
    <s v="Regulated Gas (103)"/>
    <s v="Cheyenne Light Fuel &amp; Power Co"/>
    <x v="5"/>
    <x v="36"/>
  </r>
  <r>
    <n v="5"/>
    <n v="103"/>
    <x v="94"/>
    <s v="101000 Plant In Service"/>
    <n v="1"/>
    <n v="0"/>
    <n v="0"/>
    <n v="0"/>
    <n v="0"/>
    <n v="0"/>
    <n v="0"/>
    <n v="0"/>
    <s v="Wyoming"/>
    <d v="2022-12-01T00:00:00"/>
    <d v="2023-12-01T00:00:00"/>
    <x v="6"/>
    <s v="Regulated Gas (103)"/>
    <s v="Cheyenne Light Fuel &amp; Power Co"/>
    <x v="5"/>
    <x v="36"/>
  </r>
  <r>
    <n v="5"/>
    <n v="103"/>
    <x v="94"/>
    <s v="101000 Plant In Service"/>
    <n v="1"/>
    <n v="0"/>
    <n v="0"/>
    <n v="0"/>
    <n v="0"/>
    <n v="0"/>
    <n v="0"/>
    <n v="0"/>
    <s v="Wyoming"/>
    <d v="2022-12-01T00:00:00"/>
    <d v="2023-12-01T00:00:00"/>
    <x v="7"/>
    <s v="Regulated Gas (103)"/>
    <s v="Cheyenne Light Fuel &amp; Power Co"/>
    <x v="5"/>
    <x v="36"/>
  </r>
  <r>
    <n v="5"/>
    <n v="103"/>
    <x v="94"/>
    <s v="101000 Plant In Service"/>
    <n v="1"/>
    <n v="0"/>
    <n v="0"/>
    <n v="0"/>
    <n v="0"/>
    <n v="0"/>
    <n v="0"/>
    <n v="0"/>
    <s v="Wyoming"/>
    <d v="2022-12-01T00:00:00"/>
    <d v="2023-12-01T00:00:00"/>
    <x v="8"/>
    <s v="Regulated Gas (103)"/>
    <s v="Cheyenne Light Fuel &amp; Power Co"/>
    <x v="5"/>
    <x v="36"/>
  </r>
  <r>
    <n v="5"/>
    <n v="103"/>
    <x v="94"/>
    <s v="101000 Plant In Service"/>
    <n v="1"/>
    <n v="0"/>
    <n v="0"/>
    <n v="0"/>
    <n v="0"/>
    <n v="0"/>
    <n v="0"/>
    <n v="0"/>
    <s v="Wyoming"/>
    <d v="2022-12-01T00:00:00"/>
    <d v="2023-12-01T00:00:00"/>
    <x v="9"/>
    <s v="Regulated Gas (103)"/>
    <s v="Cheyenne Light Fuel &amp; Power Co"/>
    <x v="5"/>
    <x v="36"/>
  </r>
  <r>
    <n v="5"/>
    <n v="103"/>
    <x v="94"/>
    <s v="101000 Plant In Service"/>
    <n v="1"/>
    <n v="0"/>
    <n v="0"/>
    <n v="0"/>
    <n v="0"/>
    <n v="0"/>
    <n v="0"/>
    <n v="0"/>
    <s v="Wyoming"/>
    <d v="2022-12-01T00:00:00"/>
    <d v="2023-12-01T00:00:00"/>
    <x v="10"/>
    <s v="Regulated Gas (103)"/>
    <s v="Cheyenne Light Fuel &amp; Power Co"/>
    <x v="5"/>
    <x v="36"/>
  </r>
  <r>
    <n v="5"/>
    <n v="103"/>
    <x v="95"/>
    <s v="101000 Plant In Service"/>
    <n v="1"/>
    <n v="0"/>
    <n v="0"/>
    <n v="0"/>
    <n v="0"/>
    <n v="0"/>
    <n v="0"/>
    <n v="0"/>
    <s v="Wyoming"/>
    <d v="2022-12-01T00:00:00"/>
    <d v="2023-12-01T00:00:00"/>
    <x v="11"/>
    <s v="Regulated Gas (103)"/>
    <s v="Cheyenne Light Fuel &amp; Power Co"/>
    <x v="5"/>
    <x v="36"/>
  </r>
  <r>
    <n v="5"/>
    <n v="103"/>
    <x v="95"/>
    <s v="101000 Plant In Service"/>
    <n v="1"/>
    <n v="0"/>
    <n v="0"/>
    <n v="0"/>
    <n v="0"/>
    <n v="0"/>
    <n v="0"/>
    <n v="0"/>
    <s v="Wyoming"/>
    <d v="2022-12-01T00:00:00"/>
    <d v="2023-12-01T00:00:00"/>
    <x v="12"/>
    <s v="Regulated Gas (103)"/>
    <s v="Cheyenne Light Fuel &amp; Power Co"/>
    <x v="5"/>
    <x v="36"/>
  </r>
  <r>
    <n v="5"/>
    <n v="103"/>
    <x v="95"/>
    <s v="101000 Plant In Service"/>
    <n v="1"/>
    <n v="0"/>
    <n v="0"/>
    <n v="0"/>
    <n v="0"/>
    <n v="0"/>
    <n v="0"/>
    <n v="0"/>
    <s v="Wyoming"/>
    <d v="2022-12-01T00:00:00"/>
    <d v="2023-12-01T00:00:00"/>
    <x v="0"/>
    <s v="Regulated Gas (103)"/>
    <s v="Cheyenne Light Fuel &amp; Power Co"/>
    <x v="5"/>
    <x v="36"/>
  </r>
  <r>
    <n v="5"/>
    <n v="103"/>
    <x v="95"/>
    <s v="101000 Plant In Service"/>
    <n v="1"/>
    <n v="0"/>
    <n v="0"/>
    <n v="0"/>
    <n v="0"/>
    <n v="0"/>
    <n v="0"/>
    <n v="0"/>
    <s v="Wyoming"/>
    <d v="2022-12-01T00:00:00"/>
    <d v="2023-12-01T00:00:00"/>
    <x v="1"/>
    <s v="Regulated Gas (103)"/>
    <s v="Cheyenne Light Fuel &amp; Power Co"/>
    <x v="5"/>
    <x v="36"/>
  </r>
  <r>
    <n v="5"/>
    <n v="103"/>
    <x v="95"/>
    <s v="101000 Plant In Service"/>
    <n v="1"/>
    <n v="0"/>
    <n v="0"/>
    <n v="0"/>
    <n v="0"/>
    <n v="0"/>
    <n v="0"/>
    <n v="0"/>
    <s v="Wyoming"/>
    <d v="2022-12-01T00:00:00"/>
    <d v="2023-12-01T00:00:00"/>
    <x v="2"/>
    <s v="Regulated Gas (103)"/>
    <s v="Cheyenne Light Fuel &amp; Power Co"/>
    <x v="5"/>
    <x v="36"/>
  </r>
  <r>
    <n v="5"/>
    <n v="103"/>
    <x v="95"/>
    <s v="101000 Plant In Service"/>
    <n v="1"/>
    <n v="0"/>
    <n v="0"/>
    <n v="0"/>
    <n v="0"/>
    <n v="0"/>
    <n v="0"/>
    <n v="0"/>
    <s v="Wyoming"/>
    <d v="2022-12-01T00:00:00"/>
    <d v="2023-12-01T00:00:00"/>
    <x v="3"/>
    <s v="Regulated Gas (103)"/>
    <s v="Cheyenne Light Fuel &amp; Power Co"/>
    <x v="5"/>
    <x v="36"/>
  </r>
  <r>
    <n v="5"/>
    <n v="103"/>
    <x v="95"/>
    <s v="101000 Plant In Service"/>
    <n v="1"/>
    <n v="0"/>
    <n v="0"/>
    <n v="0"/>
    <n v="0"/>
    <n v="0"/>
    <n v="0"/>
    <n v="0"/>
    <s v="Wyoming"/>
    <d v="2022-12-01T00:00:00"/>
    <d v="2023-12-01T00:00:00"/>
    <x v="4"/>
    <s v="Regulated Gas (103)"/>
    <s v="Cheyenne Light Fuel &amp; Power Co"/>
    <x v="5"/>
    <x v="36"/>
  </r>
  <r>
    <n v="5"/>
    <n v="103"/>
    <x v="95"/>
    <s v="101000 Plant In Service"/>
    <n v="1"/>
    <n v="0"/>
    <n v="0"/>
    <n v="0"/>
    <n v="0"/>
    <n v="0"/>
    <n v="0"/>
    <n v="0"/>
    <s v="Wyoming"/>
    <d v="2022-12-01T00:00:00"/>
    <d v="2023-12-01T00:00:00"/>
    <x v="5"/>
    <s v="Regulated Gas (103)"/>
    <s v="Cheyenne Light Fuel &amp; Power Co"/>
    <x v="5"/>
    <x v="36"/>
  </r>
  <r>
    <n v="5"/>
    <n v="103"/>
    <x v="95"/>
    <s v="101000 Plant In Service"/>
    <n v="1"/>
    <n v="0"/>
    <n v="0"/>
    <n v="0"/>
    <n v="0"/>
    <n v="0"/>
    <n v="0"/>
    <n v="0"/>
    <s v="Wyoming"/>
    <d v="2022-12-01T00:00:00"/>
    <d v="2023-12-01T00:00:00"/>
    <x v="6"/>
    <s v="Regulated Gas (103)"/>
    <s v="Cheyenne Light Fuel &amp; Power Co"/>
    <x v="5"/>
    <x v="36"/>
  </r>
  <r>
    <n v="5"/>
    <n v="103"/>
    <x v="95"/>
    <s v="101000 Plant In Service"/>
    <n v="1"/>
    <n v="0"/>
    <n v="0"/>
    <n v="0"/>
    <n v="0"/>
    <n v="0"/>
    <n v="0"/>
    <n v="0"/>
    <s v="Wyoming"/>
    <d v="2022-12-01T00:00:00"/>
    <d v="2023-12-01T00:00:00"/>
    <x v="7"/>
    <s v="Regulated Gas (103)"/>
    <s v="Cheyenne Light Fuel &amp; Power Co"/>
    <x v="5"/>
    <x v="36"/>
  </r>
  <r>
    <n v="5"/>
    <n v="103"/>
    <x v="95"/>
    <s v="101000 Plant In Service"/>
    <n v="1"/>
    <n v="0"/>
    <n v="0"/>
    <n v="0"/>
    <n v="0"/>
    <n v="0"/>
    <n v="0"/>
    <n v="0"/>
    <s v="Wyoming"/>
    <d v="2022-12-01T00:00:00"/>
    <d v="2023-12-01T00:00:00"/>
    <x v="8"/>
    <s v="Regulated Gas (103)"/>
    <s v="Cheyenne Light Fuel &amp; Power Co"/>
    <x v="5"/>
    <x v="36"/>
  </r>
  <r>
    <n v="5"/>
    <n v="103"/>
    <x v="95"/>
    <s v="101000 Plant In Service"/>
    <n v="1"/>
    <n v="0"/>
    <n v="0"/>
    <n v="0"/>
    <n v="0"/>
    <n v="0"/>
    <n v="0"/>
    <n v="0"/>
    <s v="Wyoming"/>
    <d v="2022-12-01T00:00:00"/>
    <d v="2023-12-01T00:00:00"/>
    <x v="9"/>
    <s v="Regulated Gas (103)"/>
    <s v="Cheyenne Light Fuel &amp; Power Co"/>
    <x v="5"/>
    <x v="36"/>
  </r>
  <r>
    <n v="5"/>
    <n v="103"/>
    <x v="95"/>
    <s v="101000 Plant In Service"/>
    <n v="1"/>
    <n v="0"/>
    <n v="0"/>
    <n v="0"/>
    <n v="0"/>
    <n v="0"/>
    <n v="0"/>
    <n v="0"/>
    <s v="Wyoming"/>
    <d v="2022-12-01T00:00:00"/>
    <d v="2023-12-01T00:00:00"/>
    <x v="10"/>
    <s v="Regulated Gas (103)"/>
    <s v="Cheyenne Light Fuel &amp; Power Co"/>
    <x v="5"/>
    <x v="36"/>
  </r>
  <r>
    <n v="5"/>
    <n v="103"/>
    <x v="96"/>
    <s v="101000 Plant In Service"/>
    <n v="1"/>
    <n v="0"/>
    <n v="0"/>
    <n v="0"/>
    <n v="0"/>
    <n v="0"/>
    <n v="0"/>
    <n v="0"/>
    <s v="Wyoming"/>
    <d v="2022-12-01T00:00:00"/>
    <d v="2023-12-01T00:00:00"/>
    <x v="11"/>
    <s v="Regulated Gas (103)"/>
    <s v="Cheyenne Light Fuel &amp; Power Co"/>
    <x v="5"/>
    <x v="37"/>
  </r>
  <r>
    <n v="5"/>
    <n v="103"/>
    <x v="96"/>
    <s v="101000 Plant In Service"/>
    <n v="1"/>
    <n v="0"/>
    <n v="0"/>
    <n v="0"/>
    <n v="0"/>
    <n v="0"/>
    <n v="0"/>
    <n v="0"/>
    <s v="Wyoming"/>
    <d v="2022-12-01T00:00:00"/>
    <d v="2023-12-01T00:00:00"/>
    <x v="12"/>
    <s v="Regulated Gas (103)"/>
    <s v="Cheyenne Light Fuel &amp; Power Co"/>
    <x v="5"/>
    <x v="37"/>
  </r>
  <r>
    <n v="5"/>
    <n v="103"/>
    <x v="96"/>
    <s v="101000 Plant In Service"/>
    <n v="1"/>
    <n v="0"/>
    <n v="0"/>
    <n v="0"/>
    <n v="0"/>
    <n v="0"/>
    <n v="0"/>
    <n v="0"/>
    <s v="Wyoming"/>
    <d v="2022-12-01T00:00:00"/>
    <d v="2023-12-01T00:00:00"/>
    <x v="0"/>
    <s v="Regulated Gas (103)"/>
    <s v="Cheyenne Light Fuel &amp; Power Co"/>
    <x v="5"/>
    <x v="37"/>
  </r>
  <r>
    <n v="5"/>
    <n v="103"/>
    <x v="96"/>
    <s v="101000 Plant In Service"/>
    <n v="1"/>
    <n v="0"/>
    <n v="0"/>
    <n v="0"/>
    <n v="0"/>
    <n v="0"/>
    <n v="0"/>
    <n v="0"/>
    <s v="Wyoming"/>
    <d v="2022-12-01T00:00:00"/>
    <d v="2023-12-01T00:00:00"/>
    <x v="1"/>
    <s v="Regulated Gas (103)"/>
    <s v="Cheyenne Light Fuel &amp; Power Co"/>
    <x v="5"/>
    <x v="37"/>
  </r>
  <r>
    <n v="5"/>
    <n v="103"/>
    <x v="96"/>
    <s v="101000 Plant In Service"/>
    <n v="1"/>
    <n v="0"/>
    <n v="0"/>
    <n v="0"/>
    <n v="0"/>
    <n v="0"/>
    <n v="0"/>
    <n v="0"/>
    <s v="Wyoming"/>
    <d v="2022-12-01T00:00:00"/>
    <d v="2023-12-01T00:00:00"/>
    <x v="2"/>
    <s v="Regulated Gas (103)"/>
    <s v="Cheyenne Light Fuel &amp; Power Co"/>
    <x v="5"/>
    <x v="37"/>
  </r>
  <r>
    <n v="5"/>
    <n v="103"/>
    <x v="96"/>
    <s v="101000 Plant In Service"/>
    <n v="1"/>
    <n v="0"/>
    <n v="0"/>
    <n v="0"/>
    <n v="0"/>
    <n v="0"/>
    <n v="0"/>
    <n v="0"/>
    <s v="Wyoming"/>
    <d v="2022-12-01T00:00:00"/>
    <d v="2023-12-01T00:00:00"/>
    <x v="3"/>
    <s v="Regulated Gas (103)"/>
    <s v="Cheyenne Light Fuel &amp; Power Co"/>
    <x v="5"/>
    <x v="37"/>
  </r>
  <r>
    <n v="5"/>
    <n v="103"/>
    <x v="96"/>
    <s v="101000 Plant In Service"/>
    <n v="1"/>
    <n v="0"/>
    <n v="0"/>
    <n v="0"/>
    <n v="0"/>
    <n v="0"/>
    <n v="0"/>
    <n v="0"/>
    <s v="Wyoming"/>
    <d v="2022-12-01T00:00:00"/>
    <d v="2023-12-01T00:00:00"/>
    <x v="4"/>
    <s v="Regulated Gas (103)"/>
    <s v="Cheyenne Light Fuel &amp; Power Co"/>
    <x v="5"/>
    <x v="37"/>
  </r>
  <r>
    <n v="5"/>
    <n v="103"/>
    <x v="96"/>
    <s v="101000 Plant In Service"/>
    <n v="1"/>
    <n v="0"/>
    <n v="0"/>
    <n v="0"/>
    <n v="0"/>
    <n v="0"/>
    <n v="0"/>
    <n v="0"/>
    <s v="Wyoming"/>
    <d v="2022-12-01T00:00:00"/>
    <d v="2023-12-01T00:00:00"/>
    <x v="5"/>
    <s v="Regulated Gas (103)"/>
    <s v="Cheyenne Light Fuel &amp; Power Co"/>
    <x v="5"/>
    <x v="37"/>
  </r>
  <r>
    <n v="5"/>
    <n v="103"/>
    <x v="96"/>
    <s v="101000 Plant In Service"/>
    <n v="1"/>
    <n v="0"/>
    <n v="0"/>
    <n v="0"/>
    <n v="0"/>
    <n v="0"/>
    <n v="0"/>
    <n v="0"/>
    <s v="Wyoming"/>
    <d v="2022-12-01T00:00:00"/>
    <d v="2023-12-01T00:00:00"/>
    <x v="6"/>
    <s v="Regulated Gas (103)"/>
    <s v="Cheyenne Light Fuel &amp; Power Co"/>
    <x v="5"/>
    <x v="37"/>
  </r>
  <r>
    <n v="5"/>
    <n v="103"/>
    <x v="96"/>
    <s v="101000 Plant In Service"/>
    <n v="1"/>
    <n v="0"/>
    <n v="0"/>
    <n v="0"/>
    <n v="0"/>
    <n v="0"/>
    <n v="0"/>
    <n v="0"/>
    <s v="Wyoming"/>
    <d v="2022-12-01T00:00:00"/>
    <d v="2023-12-01T00:00:00"/>
    <x v="7"/>
    <s v="Regulated Gas (103)"/>
    <s v="Cheyenne Light Fuel &amp; Power Co"/>
    <x v="5"/>
    <x v="37"/>
  </r>
  <r>
    <n v="5"/>
    <n v="103"/>
    <x v="96"/>
    <s v="101000 Plant In Service"/>
    <n v="1"/>
    <n v="0"/>
    <n v="0"/>
    <n v="0"/>
    <n v="0"/>
    <n v="0"/>
    <n v="0"/>
    <n v="0"/>
    <s v="Wyoming"/>
    <d v="2022-12-01T00:00:00"/>
    <d v="2023-12-01T00:00:00"/>
    <x v="8"/>
    <s v="Regulated Gas (103)"/>
    <s v="Cheyenne Light Fuel &amp; Power Co"/>
    <x v="5"/>
    <x v="37"/>
  </r>
  <r>
    <n v="5"/>
    <n v="103"/>
    <x v="96"/>
    <s v="101000 Plant In Service"/>
    <n v="1"/>
    <n v="0"/>
    <n v="0"/>
    <n v="0"/>
    <n v="0"/>
    <n v="0"/>
    <n v="0"/>
    <n v="0"/>
    <s v="Wyoming"/>
    <d v="2022-12-01T00:00:00"/>
    <d v="2023-12-01T00:00:00"/>
    <x v="9"/>
    <s v="Regulated Gas (103)"/>
    <s v="Cheyenne Light Fuel &amp; Power Co"/>
    <x v="5"/>
    <x v="37"/>
  </r>
  <r>
    <n v="5"/>
    <n v="103"/>
    <x v="96"/>
    <s v="101000 Plant In Service"/>
    <n v="1"/>
    <n v="0"/>
    <n v="0"/>
    <n v="0"/>
    <n v="0"/>
    <n v="0"/>
    <n v="0"/>
    <n v="0"/>
    <s v="Wyoming"/>
    <d v="2022-12-01T00:00:00"/>
    <d v="2023-12-01T00:00:00"/>
    <x v="10"/>
    <s v="Regulated Gas (103)"/>
    <s v="Cheyenne Light Fuel &amp; Power Co"/>
    <x v="5"/>
    <x v="37"/>
  </r>
  <r>
    <n v="5"/>
    <n v="103"/>
    <x v="97"/>
    <s v="101000 Plant In Service"/>
    <n v="1"/>
    <n v="0"/>
    <n v="0"/>
    <n v="0"/>
    <n v="0"/>
    <n v="0"/>
    <n v="0"/>
    <n v="0"/>
    <s v="Wyoming"/>
    <d v="2022-12-01T00:00:00"/>
    <d v="2023-12-01T00:00:00"/>
    <x v="11"/>
    <s v="Regulated Gas (103)"/>
    <s v="Cheyenne Light Fuel &amp; Power Co"/>
    <x v="5"/>
    <x v="38"/>
  </r>
  <r>
    <n v="5"/>
    <n v="103"/>
    <x v="97"/>
    <s v="101000 Plant In Service"/>
    <n v="1"/>
    <n v="0"/>
    <n v="0"/>
    <n v="0"/>
    <n v="0"/>
    <n v="0"/>
    <n v="0"/>
    <n v="0"/>
    <s v="Wyoming"/>
    <d v="2022-12-01T00:00:00"/>
    <d v="2023-12-01T00:00:00"/>
    <x v="12"/>
    <s v="Regulated Gas (103)"/>
    <s v="Cheyenne Light Fuel &amp; Power Co"/>
    <x v="5"/>
    <x v="38"/>
  </r>
  <r>
    <n v="5"/>
    <n v="103"/>
    <x v="97"/>
    <s v="101000 Plant In Service"/>
    <n v="1"/>
    <n v="0"/>
    <n v="0"/>
    <n v="0"/>
    <n v="0"/>
    <n v="0"/>
    <n v="0"/>
    <n v="0"/>
    <s v="Wyoming"/>
    <d v="2022-12-01T00:00:00"/>
    <d v="2023-12-01T00:00:00"/>
    <x v="0"/>
    <s v="Regulated Gas (103)"/>
    <s v="Cheyenne Light Fuel &amp; Power Co"/>
    <x v="5"/>
    <x v="38"/>
  </r>
  <r>
    <n v="5"/>
    <n v="103"/>
    <x v="97"/>
    <s v="101000 Plant In Service"/>
    <n v="1"/>
    <n v="0"/>
    <n v="0"/>
    <n v="0"/>
    <n v="0"/>
    <n v="0"/>
    <n v="0"/>
    <n v="0"/>
    <s v="Wyoming"/>
    <d v="2022-12-01T00:00:00"/>
    <d v="2023-12-01T00:00:00"/>
    <x v="1"/>
    <s v="Regulated Gas (103)"/>
    <s v="Cheyenne Light Fuel &amp; Power Co"/>
    <x v="5"/>
    <x v="38"/>
  </r>
  <r>
    <n v="5"/>
    <n v="103"/>
    <x v="97"/>
    <s v="101000 Plant In Service"/>
    <n v="1"/>
    <n v="0"/>
    <n v="0"/>
    <n v="0"/>
    <n v="0"/>
    <n v="0"/>
    <n v="0"/>
    <n v="0"/>
    <s v="Wyoming"/>
    <d v="2022-12-01T00:00:00"/>
    <d v="2023-12-01T00:00:00"/>
    <x v="2"/>
    <s v="Regulated Gas (103)"/>
    <s v="Cheyenne Light Fuel &amp; Power Co"/>
    <x v="5"/>
    <x v="38"/>
  </r>
  <r>
    <n v="5"/>
    <n v="103"/>
    <x v="97"/>
    <s v="101000 Plant In Service"/>
    <n v="1"/>
    <n v="0"/>
    <n v="0"/>
    <n v="0"/>
    <n v="0"/>
    <n v="0"/>
    <n v="0"/>
    <n v="0"/>
    <s v="Wyoming"/>
    <d v="2022-12-01T00:00:00"/>
    <d v="2023-12-01T00:00:00"/>
    <x v="3"/>
    <s v="Regulated Gas (103)"/>
    <s v="Cheyenne Light Fuel &amp; Power Co"/>
    <x v="5"/>
    <x v="38"/>
  </r>
  <r>
    <n v="5"/>
    <n v="103"/>
    <x v="97"/>
    <s v="101000 Plant In Service"/>
    <n v="1"/>
    <n v="0"/>
    <n v="0"/>
    <n v="0"/>
    <n v="0"/>
    <n v="0"/>
    <n v="0"/>
    <n v="0"/>
    <s v="Wyoming"/>
    <d v="2022-12-01T00:00:00"/>
    <d v="2023-12-01T00:00:00"/>
    <x v="4"/>
    <s v="Regulated Gas (103)"/>
    <s v="Cheyenne Light Fuel &amp; Power Co"/>
    <x v="5"/>
    <x v="38"/>
  </r>
  <r>
    <n v="5"/>
    <n v="103"/>
    <x v="97"/>
    <s v="101000 Plant In Service"/>
    <n v="1"/>
    <n v="0"/>
    <n v="0"/>
    <n v="0"/>
    <n v="0"/>
    <n v="0"/>
    <n v="0"/>
    <n v="0"/>
    <s v="Wyoming"/>
    <d v="2022-12-01T00:00:00"/>
    <d v="2023-12-01T00:00:00"/>
    <x v="5"/>
    <s v="Regulated Gas (103)"/>
    <s v="Cheyenne Light Fuel &amp; Power Co"/>
    <x v="5"/>
    <x v="38"/>
  </r>
  <r>
    <n v="5"/>
    <n v="103"/>
    <x v="97"/>
    <s v="101000 Plant In Service"/>
    <n v="1"/>
    <n v="0"/>
    <n v="0"/>
    <n v="0"/>
    <n v="0"/>
    <n v="0"/>
    <n v="0"/>
    <n v="0"/>
    <s v="Wyoming"/>
    <d v="2022-12-01T00:00:00"/>
    <d v="2023-12-01T00:00:00"/>
    <x v="6"/>
    <s v="Regulated Gas (103)"/>
    <s v="Cheyenne Light Fuel &amp; Power Co"/>
    <x v="5"/>
    <x v="38"/>
  </r>
  <r>
    <n v="5"/>
    <n v="103"/>
    <x v="97"/>
    <s v="101000 Plant In Service"/>
    <n v="1"/>
    <n v="0"/>
    <n v="0"/>
    <n v="0"/>
    <n v="0"/>
    <n v="0"/>
    <n v="0"/>
    <n v="0"/>
    <s v="Wyoming"/>
    <d v="2022-12-01T00:00:00"/>
    <d v="2023-12-01T00:00:00"/>
    <x v="7"/>
    <s v="Regulated Gas (103)"/>
    <s v="Cheyenne Light Fuel &amp; Power Co"/>
    <x v="5"/>
    <x v="38"/>
  </r>
  <r>
    <n v="5"/>
    <n v="103"/>
    <x v="97"/>
    <s v="101000 Plant In Service"/>
    <n v="1"/>
    <n v="0"/>
    <n v="0"/>
    <n v="0"/>
    <n v="0"/>
    <n v="0"/>
    <n v="0"/>
    <n v="0"/>
    <s v="Wyoming"/>
    <d v="2022-12-01T00:00:00"/>
    <d v="2023-12-01T00:00:00"/>
    <x v="8"/>
    <s v="Regulated Gas (103)"/>
    <s v="Cheyenne Light Fuel &amp; Power Co"/>
    <x v="5"/>
    <x v="38"/>
  </r>
  <r>
    <n v="5"/>
    <n v="103"/>
    <x v="97"/>
    <s v="101000 Plant In Service"/>
    <n v="1"/>
    <n v="0"/>
    <n v="0"/>
    <n v="0"/>
    <n v="0"/>
    <n v="0"/>
    <n v="0"/>
    <n v="0"/>
    <s v="Wyoming"/>
    <d v="2022-12-01T00:00:00"/>
    <d v="2023-12-01T00:00:00"/>
    <x v="9"/>
    <s v="Regulated Gas (103)"/>
    <s v="Cheyenne Light Fuel &amp; Power Co"/>
    <x v="5"/>
    <x v="38"/>
  </r>
  <r>
    <n v="5"/>
    <n v="103"/>
    <x v="97"/>
    <s v="101000 Plant In Service"/>
    <n v="1"/>
    <n v="0"/>
    <n v="0"/>
    <n v="0"/>
    <n v="0"/>
    <n v="0"/>
    <n v="0"/>
    <n v="0"/>
    <s v="Wyoming"/>
    <d v="2022-12-01T00:00:00"/>
    <d v="2023-12-01T00:00:00"/>
    <x v="10"/>
    <s v="Regulated Gas (103)"/>
    <s v="Cheyenne Light Fuel &amp; Power Co"/>
    <x v="5"/>
    <x v="38"/>
  </r>
  <r>
    <n v="5"/>
    <n v="103"/>
    <x v="98"/>
    <s v="101000 Plant In Service"/>
    <n v="1"/>
    <n v="0"/>
    <n v="0"/>
    <n v="0"/>
    <n v="0"/>
    <n v="0"/>
    <n v="0"/>
    <n v="0"/>
    <s v="Wyoming"/>
    <d v="2022-12-01T00:00:00"/>
    <d v="2023-12-01T00:00:00"/>
    <x v="11"/>
    <s v="Regulated Gas (103)"/>
    <s v="Cheyenne Light Fuel &amp; Power Co"/>
    <x v="5"/>
    <x v="42"/>
  </r>
  <r>
    <n v="5"/>
    <n v="103"/>
    <x v="98"/>
    <s v="101000 Plant In Service"/>
    <n v="1"/>
    <n v="0"/>
    <n v="0"/>
    <n v="0"/>
    <n v="0"/>
    <n v="0"/>
    <n v="0"/>
    <n v="0"/>
    <s v="Wyoming"/>
    <d v="2022-12-01T00:00:00"/>
    <d v="2023-12-01T00:00:00"/>
    <x v="12"/>
    <s v="Regulated Gas (103)"/>
    <s v="Cheyenne Light Fuel &amp; Power Co"/>
    <x v="5"/>
    <x v="42"/>
  </r>
  <r>
    <n v="5"/>
    <n v="103"/>
    <x v="98"/>
    <s v="101000 Plant In Service"/>
    <n v="1"/>
    <n v="0"/>
    <n v="0"/>
    <n v="0"/>
    <n v="0"/>
    <n v="0"/>
    <n v="0"/>
    <n v="0"/>
    <s v="Wyoming"/>
    <d v="2022-12-01T00:00:00"/>
    <d v="2023-12-01T00:00:00"/>
    <x v="0"/>
    <s v="Regulated Gas (103)"/>
    <s v="Cheyenne Light Fuel &amp; Power Co"/>
    <x v="5"/>
    <x v="42"/>
  </r>
  <r>
    <n v="5"/>
    <n v="103"/>
    <x v="98"/>
    <s v="101000 Plant In Service"/>
    <n v="1"/>
    <n v="0"/>
    <n v="0"/>
    <n v="0"/>
    <n v="0"/>
    <n v="0"/>
    <n v="0"/>
    <n v="0"/>
    <s v="Wyoming"/>
    <d v="2022-12-01T00:00:00"/>
    <d v="2023-12-01T00:00:00"/>
    <x v="1"/>
    <s v="Regulated Gas (103)"/>
    <s v="Cheyenne Light Fuel &amp; Power Co"/>
    <x v="5"/>
    <x v="42"/>
  </r>
  <r>
    <n v="5"/>
    <n v="103"/>
    <x v="98"/>
    <s v="101000 Plant In Service"/>
    <n v="1"/>
    <n v="0"/>
    <n v="0"/>
    <n v="0"/>
    <n v="0"/>
    <n v="0"/>
    <n v="0"/>
    <n v="0"/>
    <s v="Wyoming"/>
    <d v="2022-12-01T00:00:00"/>
    <d v="2023-12-01T00:00:00"/>
    <x v="2"/>
    <s v="Regulated Gas (103)"/>
    <s v="Cheyenne Light Fuel &amp; Power Co"/>
    <x v="5"/>
    <x v="42"/>
  </r>
  <r>
    <n v="5"/>
    <n v="103"/>
    <x v="98"/>
    <s v="101000 Plant In Service"/>
    <n v="1"/>
    <n v="0"/>
    <n v="0"/>
    <n v="0"/>
    <n v="0"/>
    <n v="0"/>
    <n v="0"/>
    <n v="0"/>
    <s v="Wyoming"/>
    <d v="2022-12-01T00:00:00"/>
    <d v="2023-12-01T00:00:00"/>
    <x v="3"/>
    <s v="Regulated Gas (103)"/>
    <s v="Cheyenne Light Fuel &amp; Power Co"/>
    <x v="5"/>
    <x v="42"/>
  </r>
  <r>
    <n v="5"/>
    <n v="103"/>
    <x v="98"/>
    <s v="101000 Plant In Service"/>
    <n v="1"/>
    <n v="0"/>
    <n v="0"/>
    <n v="0"/>
    <n v="0"/>
    <n v="0"/>
    <n v="0"/>
    <n v="0"/>
    <s v="Wyoming"/>
    <d v="2022-12-01T00:00:00"/>
    <d v="2023-12-01T00:00:00"/>
    <x v="4"/>
    <s v="Regulated Gas (103)"/>
    <s v="Cheyenne Light Fuel &amp; Power Co"/>
    <x v="5"/>
    <x v="42"/>
  </r>
  <r>
    <n v="5"/>
    <n v="103"/>
    <x v="98"/>
    <s v="101000 Plant In Service"/>
    <n v="1"/>
    <n v="0"/>
    <n v="0"/>
    <n v="0"/>
    <n v="0"/>
    <n v="0"/>
    <n v="0"/>
    <n v="0"/>
    <s v="Wyoming"/>
    <d v="2022-12-01T00:00:00"/>
    <d v="2023-12-01T00:00:00"/>
    <x v="5"/>
    <s v="Regulated Gas (103)"/>
    <s v="Cheyenne Light Fuel &amp; Power Co"/>
    <x v="5"/>
    <x v="42"/>
  </r>
  <r>
    <n v="5"/>
    <n v="103"/>
    <x v="98"/>
    <s v="101000 Plant In Service"/>
    <n v="1"/>
    <n v="0"/>
    <n v="0"/>
    <n v="0"/>
    <n v="0"/>
    <n v="0"/>
    <n v="0"/>
    <n v="0"/>
    <s v="Wyoming"/>
    <d v="2022-12-01T00:00:00"/>
    <d v="2023-12-01T00:00:00"/>
    <x v="6"/>
    <s v="Regulated Gas (103)"/>
    <s v="Cheyenne Light Fuel &amp; Power Co"/>
    <x v="5"/>
    <x v="42"/>
  </r>
  <r>
    <n v="5"/>
    <n v="103"/>
    <x v="98"/>
    <s v="101000 Plant In Service"/>
    <n v="1"/>
    <n v="0"/>
    <n v="0"/>
    <n v="0"/>
    <n v="0"/>
    <n v="0"/>
    <n v="0"/>
    <n v="0"/>
    <s v="Wyoming"/>
    <d v="2022-12-01T00:00:00"/>
    <d v="2023-12-01T00:00:00"/>
    <x v="7"/>
    <s v="Regulated Gas (103)"/>
    <s v="Cheyenne Light Fuel &amp; Power Co"/>
    <x v="5"/>
    <x v="42"/>
  </r>
  <r>
    <n v="5"/>
    <n v="103"/>
    <x v="98"/>
    <s v="101000 Plant In Service"/>
    <n v="1"/>
    <n v="0"/>
    <n v="0"/>
    <n v="0"/>
    <n v="0"/>
    <n v="0"/>
    <n v="0"/>
    <n v="0"/>
    <s v="Wyoming"/>
    <d v="2022-12-01T00:00:00"/>
    <d v="2023-12-01T00:00:00"/>
    <x v="8"/>
    <s v="Regulated Gas (103)"/>
    <s v="Cheyenne Light Fuel &amp; Power Co"/>
    <x v="5"/>
    <x v="42"/>
  </r>
  <r>
    <n v="5"/>
    <n v="103"/>
    <x v="98"/>
    <s v="101000 Plant In Service"/>
    <n v="1"/>
    <n v="0"/>
    <n v="0"/>
    <n v="0"/>
    <n v="0"/>
    <n v="0"/>
    <n v="0"/>
    <n v="0"/>
    <s v="Wyoming"/>
    <d v="2022-12-01T00:00:00"/>
    <d v="2023-12-01T00:00:00"/>
    <x v="9"/>
    <s v="Regulated Gas (103)"/>
    <s v="Cheyenne Light Fuel &amp; Power Co"/>
    <x v="5"/>
    <x v="42"/>
  </r>
  <r>
    <n v="5"/>
    <n v="103"/>
    <x v="98"/>
    <s v="101000 Plant In Service"/>
    <n v="1"/>
    <n v="0"/>
    <n v="0"/>
    <n v="0"/>
    <n v="0"/>
    <n v="0"/>
    <n v="0"/>
    <n v="0"/>
    <s v="Wyoming"/>
    <d v="2022-12-01T00:00:00"/>
    <d v="2023-12-01T00:00:00"/>
    <x v="10"/>
    <s v="Regulated Gas (103)"/>
    <s v="Cheyenne Light Fuel &amp; Power Co"/>
    <x v="5"/>
    <x v="42"/>
  </r>
  <r>
    <n v="5"/>
    <n v="103"/>
    <x v="99"/>
    <s v="101000 Plant In Service"/>
    <n v="1"/>
    <n v="0"/>
    <n v="0"/>
    <n v="0"/>
    <n v="0"/>
    <n v="0"/>
    <n v="0"/>
    <n v="0"/>
    <s v="Wyoming"/>
    <d v="2022-12-01T00:00:00"/>
    <d v="2023-12-01T00:00:00"/>
    <x v="11"/>
    <s v="Regulated Gas (103)"/>
    <s v="Cheyenne Light Fuel &amp; Power Co"/>
    <x v="5"/>
    <x v="42"/>
  </r>
  <r>
    <n v="5"/>
    <n v="103"/>
    <x v="99"/>
    <s v="101000 Plant In Service"/>
    <n v="1"/>
    <n v="0"/>
    <n v="0"/>
    <n v="0"/>
    <n v="0"/>
    <n v="0"/>
    <n v="0"/>
    <n v="0"/>
    <s v="Wyoming"/>
    <d v="2022-12-01T00:00:00"/>
    <d v="2023-12-01T00:00:00"/>
    <x v="12"/>
    <s v="Regulated Gas (103)"/>
    <s v="Cheyenne Light Fuel &amp; Power Co"/>
    <x v="5"/>
    <x v="42"/>
  </r>
  <r>
    <n v="5"/>
    <n v="103"/>
    <x v="99"/>
    <s v="101000 Plant In Service"/>
    <n v="1"/>
    <n v="0"/>
    <n v="0"/>
    <n v="0"/>
    <n v="0"/>
    <n v="0"/>
    <n v="0"/>
    <n v="0"/>
    <s v="Wyoming"/>
    <d v="2022-12-01T00:00:00"/>
    <d v="2023-12-01T00:00:00"/>
    <x v="0"/>
    <s v="Regulated Gas (103)"/>
    <s v="Cheyenne Light Fuel &amp; Power Co"/>
    <x v="5"/>
    <x v="42"/>
  </r>
  <r>
    <n v="5"/>
    <n v="103"/>
    <x v="99"/>
    <s v="101000 Plant In Service"/>
    <n v="1"/>
    <n v="0"/>
    <n v="0"/>
    <n v="0"/>
    <n v="0"/>
    <n v="0"/>
    <n v="0"/>
    <n v="0"/>
    <s v="Wyoming"/>
    <d v="2022-12-01T00:00:00"/>
    <d v="2023-12-01T00:00:00"/>
    <x v="1"/>
    <s v="Regulated Gas (103)"/>
    <s v="Cheyenne Light Fuel &amp; Power Co"/>
    <x v="5"/>
    <x v="42"/>
  </r>
  <r>
    <n v="5"/>
    <n v="103"/>
    <x v="99"/>
    <s v="101000 Plant In Service"/>
    <n v="1"/>
    <n v="0"/>
    <n v="0"/>
    <n v="0"/>
    <n v="0"/>
    <n v="0"/>
    <n v="0"/>
    <n v="0"/>
    <s v="Wyoming"/>
    <d v="2022-12-01T00:00:00"/>
    <d v="2023-12-01T00:00:00"/>
    <x v="2"/>
    <s v="Regulated Gas (103)"/>
    <s v="Cheyenne Light Fuel &amp; Power Co"/>
    <x v="5"/>
    <x v="42"/>
  </r>
  <r>
    <n v="5"/>
    <n v="103"/>
    <x v="99"/>
    <s v="101000 Plant In Service"/>
    <n v="1"/>
    <n v="0"/>
    <n v="0"/>
    <n v="0"/>
    <n v="0"/>
    <n v="0"/>
    <n v="0"/>
    <n v="0"/>
    <s v="Wyoming"/>
    <d v="2022-12-01T00:00:00"/>
    <d v="2023-12-01T00:00:00"/>
    <x v="3"/>
    <s v="Regulated Gas (103)"/>
    <s v="Cheyenne Light Fuel &amp; Power Co"/>
    <x v="5"/>
    <x v="42"/>
  </r>
  <r>
    <n v="5"/>
    <n v="103"/>
    <x v="99"/>
    <s v="101000 Plant In Service"/>
    <n v="1"/>
    <n v="0"/>
    <n v="0"/>
    <n v="0"/>
    <n v="0"/>
    <n v="0"/>
    <n v="0"/>
    <n v="0"/>
    <s v="Wyoming"/>
    <d v="2022-12-01T00:00:00"/>
    <d v="2023-12-01T00:00:00"/>
    <x v="4"/>
    <s v="Regulated Gas (103)"/>
    <s v="Cheyenne Light Fuel &amp; Power Co"/>
    <x v="5"/>
    <x v="42"/>
  </r>
  <r>
    <n v="5"/>
    <n v="103"/>
    <x v="99"/>
    <s v="101000 Plant In Service"/>
    <n v="1"/>
    <n v="0"/>
    <n v="0"/>
    <n v="0"/>
    <n v="0"/>
    <n v="0"/>
    <n v="0"/>
    <n v="0"/>
    <s v="Wyoming"/>
    <d v="2022-12-01T00:00:00"/>
    <d v="2023-12-01T00:00:00"/>
    <x v="5"/>
    <s v="Regulated Gas (103)"/>
    <s v="Cheyenne Light Fuel &amp; Power Co"/>
    <x v="5"/>
    <x v="42"/>
  </r>
  <r>
    <n v="5"/>
    <n v="103"/>
    <x v="99"/>
    <s v="101000 Plant In Service"/>
    <n v="1"/>
    <n v="0"/>
    <n v="0"/>
    <n v="0"/>
    <n v="0"/>
    <n v="0"/>
    <n v="0"/>
    <n v="0"/>
    <s v="Wyoming"/>
    <d v="2022-12-01T00:00:00"/>
    <d v="2023-12-01T00:00:00"/>
    <x v="6"/>
    <s v="Regulated Gas (103)"/>
    <s v="Cheyenne Light Fuel &amp; Power Co"/>
    <x v="5"/>
    <x v="42"/>
  </r>
  <r>
    <n v="5"/>
    <n v="103"/>
    <x v="99"/>
    <s v="101000 Plant In Service"/>
    <n v="1"/>
    <n v="0"/>
    <n v="0"/>
    <n v="0"/>
    <n v="0"/>
    <n v="0"/>
    <n v="0"/>
    <n v="0"/>
    <s v="Wyoming"/>
    <d v="2022-12-01T00:00:00"/>
    <d v="2023-12-01T00:00:00"/>
    <x v="7"/>
    <s v="Regulated Gas (103)"/>
    <s v="Cheyenne Light Fuel &amp; Power Co"/>
    <x v="5"/>
    <x v="42"/>
  </r>
  <r>
    <n v="5"/>
    <n v="103"/>
    <x v="99"/>
    <s v="101000 Plant In Service"/>
    <n v="1"/>
    <n v="0"/>
    <n v="0"/>
    <n v="0"/>
    <n v="0"/>
    <n v="0"/>
    <n v="0"/>
    <n v="0"/>
    <s v="Wyoming"/>
    <d v="2022-12-01T00:00:00"/>
    <d v="2023-12-01T00:00:00"/>
    <x v="8"/>
    <s v="Regulated Gas (103)"/>
    <s v="Cheyenne Light Fuel &amp; Power Co"/>
    <x v="5"/>
    <x v="42"/>
  </r>
  <r>
    <n v="5"/>
    <n v="103"/>
    <x v="99"/>
    <s v="101000 Plant In Service"/>
    <n v="1"/>
    <n v="0"/>
    <n v="0"/>
    <n v="0"/>
    <n v="0"/>
    <n v="0"/>
    <n v="0"/>
    <n v="0"/>
    <s v="Wyoming"/>
    <d v="2022-12-01T00:00:00"/>
    <d v="2023-12-01T00:00:00"/>
    <x v="9"/>
    <s v="Regulated Gas (103)"/>
    <s v="Cheyenne Light Fuel &amp; Power Co"/>
    <x v="5"/>
    <x v="42"/>
  </r>
  <r>
    <n v="5"/>
    <n v="103"/>
    <x v="99"/>
    <s v="101000 Plant In Service"/>
    <n v="1"/>
    <n v="0"/>
    <n v="0"/>
    <n v="0"/>
    <n v="0"/>
    <n v="0"/>
    <n v="0"/>
    <n v="0"/>
    <s v="Wyoming"/>
    <d v="2022-12-01T00:00:00"/>
    <d v="2023-12-01T00:00:00"/>
    <x v="10"/>
    <s v="Regulated Gas (103)"/>
    <s v="Cheyenne Light Fuel &amp; Power Co"/>
    <x v="5"/>
    <x v="42"/>
  </r>
  <r>
    <n v="5"/>
    <n v="103"/>
    <x v="100"/>
    <s v="101000 Plant In Service"/>
    <n v="1"/>
    <n v="0"/>
    <n v="0"/>
    <n v="0"/>
    <n v="0"/>
    <n v="0"/>
    <n v="0"/>
    <n v="0"/>
    <s v="Wyoming"/>
    <d v="2022-12-01T00:00:00"/>
    <d v="2023-12-01T00:00:00"/>
    <x v="11"/>
    <s v="Regulated Gas (103)"/>
    <s v="Cheyenne Light Fuel &amp; Power Co"/>
    <x v="5"/>
    <x v="42"/>
  </r>
  <r>
    <n v="5"/>
    <n v="103"/>
    <x v="100"/>
    <s v="101000 Plant In Service"/>
    <n v="1"/>
    <n v="0"/>
    <n v="0"/>
    <n v="0"/>
    <n v="0"/>
    <n v="0"/>
    <n v="0"/>
    <n v="0"/>
    <s v="Wyoming"/>
    <d v="2022-12-01T00:00:00"/>
    <d v="2023-12-01T00:00:00"/>
    <x v="12"/>
    <s v="Regulated Gas (103)"/>
    <s v="Cheyenne Light Fuel &amp; Power Co"/>
    <x v="5"/>
    <x v="42"/>
  </r>
  <r>
    <n v="5"/>
    <n v="103"/>
    <x v="100"/>
    <s v="101000 Plant In Service"/>
    <n v="1"/>
    <n v="0"/>
    <n v="0"/>
    <n v="0"/>
    <n v="0"/>
    <n v="0"/>
    <n v="0"/>
    <n v="0"/>
    <s v="Wyoming"/>
    <d v="2022-12-01T00:00:00"/>
    <d v="2023-12-01T00:00:00"/>
    <x v="0"/>
    <s v="Regulated Gas (103)"/>
    <s v="Cheyenne Light Fuel &amp; Power Co"/>
    <x v="5"/>
    <x v="42"/>
  </r>
  <r>
    <n v="5"/>
    <n v="103"/>
    <x v="100"/>
    <s v="101000 Plant In Service"/>
    <n v="1"/>
    <n v="0"/>
    <n v="0"/>
    <n v="0"/>
    <n v="0"/>
    <n v="0"/>
    <n v="0"/>
    <n v="0"/>
    <s v="Wyoming"/>
    <d v="2022-12-01T00:00:00"/>
    <d v="2023-12-01T00:00:00"/>
    <x v="1"/>
    <s v="Regulated Gas (103)"/>
    <s v="Cheyenne Light Fuel &amp; Power Co"/>
    <x v="5"/>
    <x v="42"/>
  </r>
  <r>
    <n v="5"/>
    <n v="103"/>
    <x v="100"/>
    <s v="101000 Plant In Service"/>
    <n v="1"/>
    <n v="0"/>
    <n v="0"/>
    <n v="0"/>
    <n v="0"/>
    <n v="0"/>
    <n v="0"/>
    <n v="0"/>
    <s v="Wyoming"/>
    <d v="2022-12-01T00:00:00"/>
    <d v="2023-12-01T00:00:00"/>
    <x v="2"/>
    <s v="Regulated Gas (103)"/>
    <s v="Cheyenne Light Fuel &amp; Power Co"/>
    <x v="5"/>
    <x v="42"/>
  </r>
  <r>
    <n v="5"/>
    <n v="103"/>
    <x v="100"/>
    <s v="101000 Plant In Service"/>
    <n v="1"/>
    <n v="0"/>
    <n v="0"/>
    <n v="0"/>
    <n v="0"/>
    <n v="0"/>
    <n v="0"/>
    <n v="0"/>
    <s v="Wyoming"/>
    <d v="2022-12-01T00:00:00"/>
    <d v="2023-12-01T00:00:00"/>
    <x v="3"/>
    <s v="Regulated Gas (103)"/>
    <s v="Cheyenne Light Fuel &amp; Power Co"/>
    <x v="5"/>
    <x v="42"/>
  </r>
  <r>
    <n v="5"/>
    <n v="103"/>
    <x v="100"/>
    <s v="101000 Plant In Service"/>
    <n v="1"/>
    <n v="0"/>
    <n v="0"/>
    <n v="0"/>
    <n v="0"/>
    <n v="0"/>
    <n v="0"/>
    <n v="0"/>
    <s v="Wyoming"/>
    <d v="2022-12-01T00:00:00"/>
    <d v="2023-12-01T00:00:00"/>
    <x v="4"/>
    <s v="Regulated Gas (103)"/>
    <s v="Cheyenne Light Fuel &amp; Power Co"/>
    <x v="5"/>
    <x v="42"/>
  </r>
  <r>
    <n v="5"/>
    <n v="103"/>
    <x v="100"/>
    <s v="101000 Plant In Service"/>
    <n v="1"/>
    <n v="0"/>
    <n v="0"/>
    <n v="0"/>
    <n v="0"/>
    <n v="0"/>
    <n v="0"/>
    <n v="0"/>
    <s v="Wyoming"/>
    <d v="2022-12-01T00:00:00"/>
    <d v="2023-12-01T00:00:00"/>
    <x v="5"/>
    <s v="Regulated Gas (103)"/>
    <s v="Cheyenne Light Fuel &amp; Power Co"/>
    <x v="5"/>
    <x v="42"/>
  </r>
  <r>
    <n v="5"/>
    <n v="103"/>
    <x v="100"/>
    <s v="101000 Plant In Service"/>
    <n v="1"/>
    <n v="0"/>
    <n v="0"/>
    <n v="0"/>
    <n v="0"/>
    <n v="0"/>
    <n v="0"/>
    <n v="0"/>
    <s v="Wyoming"/>
    <d v="2022-12-01T00:00:00"/>
    <d v="2023-12-01T00:00:00"/>
    <x v="6"/>
    <s v="Regulated Gas (103)"/>
    <s v="Cheyenne Light Fuel &amp; Power Co"/>
    <x v="5"/>
    <x v="42"/>
  </r>
  <r>
    <n v="5"/>
    <n v="103"/>
    <x v="100"/>
    <s v="101000 Plant In Service"/>
    <n v="1"/>
    <n v="0"/>
    <n v="0"/>
    <n v="0"/>
    <n v="0"/>
    <n v="0"/>
    <n v="0"/>
    <n v="0"/>
    <s v="Wyoming"/>
    <d v="2022-12-01T00:00:00"/>
    <d v="2023-12-01T00:00:00"/>
    <x v="7"/>
    <s v="Regulated Gas (103)"/>
    <s v="Cheyenne Light Fuel &amp; Power Co"/>
    <x v="5"/>
    <x v="42"/>
  </r>
  <r>
    <n v="5"/>
    <n v="103"/>
    <x v="100"/>
    <s v="101000 Plant In Service"/>
    <n v="1"/>
    <n v="0"/>
    <n v="0"/>
    <n v="0"/>
    <n v="0"/>
    <n v="0"/>
    <n v="0"/>
    <n v="0"/>
    <s v="Wyoming"/>
    <d v="2022-12-01T00:00:00"/>
    <d v="2023-12-01T00:00:00"/>
    <x v="8"/>
    <s v="Regulated Gas (103)"/>
    <s v="Cheyenne Light Fuel &amp; Power Co"/>
    <x v="5"/>
    <x v="42"/>
  </r>
  <r>
    <n v="5"/>
    <n v="103"/>
    <x v="100"/>
    <s v="101000 Plant In Service"/>
    <n v="1"/>
    <n v="0"/>
    <n v="0"/>
    <n v="0"/>
    <n v="0"/>
    <n v="0"/>
    <n v="0"/>
    <n v="0"/>
    <s v="Wyoming"/>
    <d v="2022-12-01T00:00:00"/>
    <d v="2023-12-01T00:00:00"/>
    <x v="9"/>
    <s v="Regulated Gas (103)"/>
    <s v="Cheyenne Light Fuel &amp; Power Co"/>
    <x v="5"/>
    <x v="42"/>
  </r>
  <r>
    <n v="5"/>
    <n v="103"/>
    <x v="100"/>
    <s v="101000 Plant In Service"/>
    <n v="1"/>
    <n v="0"/>
    <n v="0"/>
    <n v="0"/>
    <n v="0"/>
    <n v="0"/>
    <n v="0"/>
    <n v="0"/>
    <s v="Wyoming"/>
    <d v="2022-12-01T00:00:00"/>
    <d v="2023-12-01T00:00:00"/>
    <x v="10"/>
    <s v="Regulated Gas (103)"/>
    <s v="Cheyenne Light Fuel &amp; Power Co"/>
    <x v="5"/>
    <x v="42"/>
  </r>
  <r>
    <n v="5"/>
    <n v="103"/>
    <x v="101"/>
    <s v="101000 Plant In Service"/>
    <n v="1"/>
    <n v="0"/>
    <n v="0"/>
    <n v="0"/>
    <n v="0"/>
    <n v="0"/>
    <n v="0"/>
    <n v="0"/>
    <s v="Wyoming"/>
    <d v="2022-12-01T00:00:00"/>
    <d v="2023-12-01T00:00:00"/>
    <x v="11"/>
    <s v="Regulated Gas (103)"/>
    <s v="Cheyenne Light Fuel &amp; Power Co"/>
    <x v="5"/>
    <x v="43"/>
  </r>
  <r>
    <n v="5"/>
    <n v="103"/>
    <x v="101"/>
    <s v="101000 Plant In Service"/>
    <n v="1"/>
    <n v="0"/>
    <n v="0"/>
    <n v="0"/>
    <n v="0"/>
    <n v="0"/>
    <n v="0"/>
    <n v="0"/>
    <s v="Wyoming"/>
    <d v="2022-12-01T00:00:00"/>
    <d v="2023-12-01T00:00:00"/>
    <x v="12"/>
    <s v="Regulated Gas (103)"/>
    <s v="Cheyenne Light Fuel &amp; Power Co"/>
    <x v="5"/>
    <x v="43"/>
  </r>
  <r>
    <n v="5"/>
    <n v="103"/>
    <x v="101"/>
    <s v="101000 Plant In Service"/>
    <n v="1"/>
    <n v="0"/>
    <n v="0"/>
    <n v="0"/>
    <n v="0"/>
    <n v="0"/>
    <n v="0"/>
    <n v="0"/>
    <s v="Wyoming"/>
    <d v="2022-12-01T00:00:00"/>
    <d v="2023-12-01T00:00:00"/>
    <x v="0"/>
    <s v="Regulated Gas (103)"/>
    <s v="Cheyenne Light Fuel &amp; Power Co"/>
    <x v="5"/>
    <x v="43"/>
  </r>
  <r>
    <n v="5"/>
    <n v="103"/>
    <x v="101"/>
    <s v="101000 Plant In Service"/>
    <n v="1"/>
    <n v="0"/>
    <n v="0"/>
    <n v="0"/>
    <n v="0"/>
    <n v="0"/>
    <n v="0"/>
    <n v="0"/>
    <s v="Wyoming"/>
    <d v="2022-12-01T00:00:00"/>
    <d v="2023-12-01T00:00:00"/>
    <x v="1"/>
    <s v="Regulated Gas (103)"/>
    <s v="Cheyenne Light Fuel &amp; Power Co"/>
    <x v="5"/>
    <x v="43"/>
  </r>
  <r>
    <n v="5"/>
    <n v="103"/>
    <x v="101"/>
    <s v="101000 Plant In Service"/>
    <n v="1"/>
    <n v="0"/>
    <n v="0"/>
    <n v="0"/>
    <n v="0"/>
    <n v="0"/>
    <n v="0"/>
    <n v="0"/>
    <s v="Wyoming"/>
    <d v="2022-12-01T00:00:00"/>
    <d v="2023-12-01T00:00:00"/>
    <x v="2"/>
    <s v="Regulated Gas (103)"/>
    <s v="Cheyenne Light Fuel &amp; Power Co"/>
    <x v="5"/>
    <x v="43"/>
  </r>
  <r>
    <n v="5"/>
    <n v="103"/>
    <x v="101"/>
    <s v="101000 Plant In Service"/>
    <n v="1"/>
    <n v="0"/>
    <n v="0"/>
    <n v="0"/>
    <n v="0"/>
    <n v="0"/>
    <n v="0"/>
    <n v="0"/>
    <s v="Wyoming"/>
    <d v="2022-12-01T00:00:00"/>
    <d v="2023-12-01T00:00:00"/>
    <x v="3"/>
    <s v="Regulated Gas (103)"/>
    <s v="Cheyenne Light Fuel &amp; Power Co"/>
    <x v="5"/>
    <x v="43"/>
  </r>
  <r>
    <n v="5"/>
    <n v="103"/>
    <x v="101"/>
    <s v="101000 Plant In Service"/>
    <n v="1"/>
    <n v="0"/>
    <n v="0"/>
    <n v="0"/>
    <n v="0"/>
    <n v="0"/>
    <n v="0"/>
    <n v="0"/>
    <s v="Wyoming"/>
    <d v="2022-12-01T00:00:00"/>
    <d v="2023-12-01T00:00:00"/>
    <x v="4"/>
    <s v="Regulated Gas (103)"/>
    <s v="Cheyenne Light Fuel &amp; Power Co"/>
    <x v="5"/>
    <x v="43"/>
  </r>
  <r>
    <n v="5"/>
    <n v="103"/>
    <x v="101"/>
    <s v="101000 Plant In Service"/>
    <n v="1"/>
    <n v="0"/>
    <n v="0"/>
    <n v="0"/>
    <n v="0"/>
    <n v="0"/>
    <n v="0"/>
    <n v="0"/>
    <s v="Wyoming"/>
    <d v="2022-12-01T00:00:00"/>
    <d v="2023-12-01T00:00:00"/>
    <x v="5"/>
    <s v="Regulated Gas (103)"/>
    <s v="Cheyenne Light Fuel &amp; Power Co"/>
    <x v="5"/>
    <x v="43"/>
  </r>
  <r>
    <n v="5"/>
    <n v="103"/>
    <x v="101"/>
    <s v="101000 Plant In Service"/>
    <n v="1"/>
    <n v="0"/>
    <n v="0"/>
    <n v="0"/>
    <n v="0"/>
    <n v="0"/>
    <n v="0"/>
    <n v="0"/>
    <s v="Wyoming"/>
    <d v="2022-12-01T00:00:00"/>
    <d v="2023-12-01T00:00:00"/>
    <x v="6"/>
    <s v="Regulated Gas (103)"/>
    <s v="Cheyenne Light Fuel &amp; Power Co"/>
    <x v="5"/>
    <x v="43"/>
  </r>
  <r>
    <n v="5"/>
    <n v="103"/>
    <x v="101"/>
    <s v="101000 Plant In Service"/>
    <n v="1"/>
    <n v="0"/>
    <n v="0"/>
    <n v="0"/>
    <n v="0"/>
    <n v="0"/>
    <n v="0"/>
    <n v="0"/>
    <s v="Wyoming"/>
    <d v="2022-12-01T00:00:00"/>
    <d v="2023-12-01T00:00:00"/>
    <x v="7"/>
    <s v="Regulated Gas (103)"/>
    <s v="Cheyenne Light Fuel &amp; Power Co"/>
    <x v="5"/>
    <x v="43"/>
  </r>
  <r>
    <n v="5"/>
    <n v="103"/>
    <x v="101"/>
    <s v="101000 Plant In Service"/>
    <n v="1"/>
    <n v="0"/>
    <n v="0"/>
    <n v="0"/>
    <n v="0"/>
    <n v="0"/>
    <n v="0"/>
    <n v="0"/>
    <s v="Wyoming"/>
    <d v="2022-12-01T00:00:00"/>
    <d v="2023-12-01T00:00:00"/>
    <x v="8"/>
    <s v="Regulated Gas (103)"/>
    <s v="Cheyenne Light Fuel &amp; Power Co"/>
    <x v="5"/>
    <x v="43"/>
  </r>
  <r>
    <n v="5"/>
    <n v="103"/>
    <x v="101"/>
    <s v="101000 Plant In Service"/>
    <n v="1"/>
    <n v="0"/>
    <n v="0"/>
    <n v="0"/>
    <n v="0"/>
    <n v="0"/>
    <n v="0"/>
    <n v="0"/>
    <s v="Wyoming"/>
    <d v="2022-12-01T00:00:00"/>
    <d v="2023-12-01T00:00:00"/>
    <x v="9"/>
    <s v="Regulated Gas (103)"/>
    <s v="Cheyenne Light Fuel &amp; Power Co"/>
    <x v="5"/>
    <x v="43"/>
  </r>
  <r>
    <n v="5"/>
    <n v="103"/>
    <x v="101"/>
    <s v="101000 Plant In Service"/>
    <n v="1"/>
    <n v="0"/>
    <n v="0"/>
    <n v="0"/>
    <n v="0"/>
    <n v="0"/>
    <n v="0"/>
    <n v="0"/>
    <s v="Wyoming"/>
    <d v="2022-12-01T00:00:00"/>
    <d v="2023-12-01T00:00:00"/>
    <x v="10"/>
    <s v="Regulated Gas (103)"/>
    <s v="Cheyenne Light Fuel &amp; Power Co"/>
    <x v="5"/>
    <x v="43"/>
  </r>
  <r>
    <n v="5"/>
    <n v="103"/>
    <x v="102"/>
    <s v="101000 Plant In Service"/>
    <n v="1"/>
    <n v="0"/>
    <n v="0"/>
    <n v="0"/>
    <n v="0"/>
    <n v="0"/>
    <n v="0"/>
    <n v="0"/>
    <s v="Wyoming"/>
    <d v="2022-12-01T00:00:00"/>
    <d v="2023-12-01T00:00:00"/>
    <x v="11"/>
    <s v="Regulated Gas (103)"/>
    <s v="Cheyenne Light Fuel &amp; Power Co"/>
    <x v="5"/>
    <x v="43"/>
  </r>
  <r>
    <n v="5"/>
    <n v="103"/>
    <x v="102"/>
    <s v="101000 Plant In Service"/>
    <n v="1"/>
    <n v="0"/>
    <n v="0"/>
    <n v="0"/>
    <n v="0"/>
    <n v="0"/>
    <n v="0"/>
    <n v="0"/>
    <s v="Wyoming"/>
    <d v="2022-12-01T00:00:00"/>
    <d v="2023-12-01T00:00:00"/>
    <x v="12"/>
    <s v="Regulated Gas (103)"/>
    <s v="Cheyenne Light Fuel &amp; Power Co"/>
    <x v="5"/>
    <x v="43"/>
  </r>
  <r>
    <n v="5"/>
    <n v="103"/>
    <x v="102"/>
    <s v="101000 Plant In Service"/>
    <n v="1"/>
    <n v="0"/>
    <n v="0"/>
    <n v="0"/>
    <n v="0"/>
    <n v="0"/>
    <n v="0"/>
    <n v="0"/>
    <s v="Wyoming"/>
    <d v="2022-12-01T00:00:00"/>
    <d v="2023-12-01T00:00:00"/>
    <x v="0"/>
    <s v="Regulated Gas (103)"/>
    <s v="Cheyenne Light Fuel &amp; Power Co"/>
    <x v="5"/>
    <x v="43"/>
  </r>
  <r>
    <n v="5"/>
    <n v="103"/>
    <x v="102"/>
    <s v="101000 Plant In Service"/>
    <n v="1"/>
    <n v="0"/>
    <n v="0"/>
    <n v="0"/>
    <n v="0"/>
    <n v="0"/>
    <n v="0"/>
    <n v="0"/>
    <s v="Wyoming"/>
    <d v="2022-12-01T00:00:00"/>
    <d v="2023-12-01T00:00:00"/>
    <x v="1"/>
    <s v="Regulated Gas (103)"/>
    <s v="Cheyenne Light Fuel &amp; Power Co"/>
    <x v="5"/>
    <x v="43"/>
  </r>
  <r>
    <n v="5"/>
    <n v="103"/>
    <x v="102"/>
    <s v="101000 Plant In Service"/>
    <n v="1"/>
    <n v="0"/>
    <n v="0"/>
    <n v="0"/>
    <n v="0"/>
    <n v="0"/>
    <n v="0"/>
    <n v="0"/>
    <s v="Wyoming"/>
    <d v="2022-12-01T00:00:00"/>
    <d v="2023-12-01T00:00:00"/>
    <x v="2"/>
    <s v="Regulated Gas (103)"/>
    <s v="Cheyenne Light Fuel &amp; Power Co"/>
    <x v="5"/>
    <x v="43"/>
  </r>
  <r>
    <n v="5"/>
    <n v="103"/>
    <x v="102"/>
    <s v="101000 Plant In Service"/>
    <n v="1"/>
    <n v="0"/>
    <n v="0"/>
    <n v="0"/>
    <n v="0"/>
    <n v="0"/>
    <n v="0"/>
    <n v="0"/>
    <s v="Wyoming"/>
    <d v="2022-12-01T00:00:00"/>
    <d v="2023-12-01T00:00:00"/>
    <x v="3"/>
    <s v="Regulated Gas (103)"/>
    <s v="Cheyenne Light Fuel &amp; Power Co"/>
    <x v="5"/>
    <x v="43"/>
  </r>
  <r>
    <n v="5"/>
    <n v="103"/>
    <x v="102"/>
    <s v="101000 Plant In Service"/>
    <n v="1"/>
    <n v="0"/>
    <n v="0"/>
    <n v="0"/>
    <n v="0"/>
    <n v="0"/>
    <n v="0"/>
    <n v="0"/>
    <s v="Wyoming"/>
    <d v="2022-12-01T00:00:00"/>
    <d v="2023-12-01T00:00:00"/>
    <x v="4"/>
    <s v="Regulated Gas (103)"/>
    <s v="Cheyenne Light Fuel &amp; Power Co"/>
    <x v="5"/>
    <x v="43"/>
  </r>
  <r>
    <n v="5"/>
    <n v="103"/>
    <x v="102"/>
    <s v="101000 Plant In Service"/>
    <n v="1"/>
    <n v="0"/>
    <n v="0"/>
    <n v="0"/>
    <n v="0"/>
    <n v="0"/>
    <n v="0"/>
    <n v="0"/>
    <s v="Wyoming"/>
    <d v="2022-12-01T00:00:00"/>
    <d v="2023-12-01T00:00:00"/>
    <x v="5"/>
    <s v="Regulated Gas (103)"/>
    <s v="Cheyenne Light Fuel &amp; Power Co"/>
    <x v="5"/>
    <x v="43"/>
  </r>
  <r>
    <n v="5"/>
    <n v="103"/>
    <x v="102"/>
    <s v="101000 Plant In Service"/>
    <n v="1"/>
    <n v="0"/>
    <n v="0"/>
    <n v="0"/>
    <n v="0"/>
    <n v="0"/>
    <n v="0"/>
    <n v="0"/>
    <s v="Wyoming"/>
    <d v="2022-12-01T00:00:00"/>
    <d v="2023-12-01T00:00:00"/>
    <x v="6"/>
    <s v="Regulated Gas (103)"/>
    <s v="Cheyenne Light Fuel &amp; Power Co"/>
    <x v="5"/>
    <x v="43"/>
  </r>
  <r>
    <n v="5"/>
    <n v="103"/>
    <x v="102"/>
    <s v="101000 Plant In Service"/>
    <n v="1"/>
    <n v="0"/>
    <n v="0"/>
    <n v="0"/>
    <n v="0"/>
    <n v="0"/>
    <n v="0"/>
    <n v="0"/>
    <s v="Wyoming"/>
    <d v="2022-12-01T00:00:00"/>
    <d v="2023-12-01T00:00:00"/>
    <x v="7"/>
    <s v="Regulated Gas (103)"/>
    <s v="Cheyenne Light Fuel &amp; Power Co"/>
    <x v="5"/>
    <x v="43"/>
  </r>
  <r>
    <n v="5"/>
    <n v="103"/>
    <x v="102"/>
    <s v="101000 Plant In Service"/>
    <n v="1"/>
    <n v="0"/>
    <n v="0"/>
    <n v="0"/>
    <n v="0"/>
    <n v="0"/>
    <n v="0"/>
    <n v="0"/>
    <s v="Wyoming"/>
    <d v="2022-12-01T00:00:00"/>
    <d v="2023-12-01T00:00:00"/>
    <x v="8"/>
    <s v="Regulated Gas (103)"/>
    <s v="Cheyenne Light Fuel &amp; Power Co"/>
    <x v="5"/>
    <x v="43"/>
  </r>
  <r>
    <n v="5"/>
    <n v="103"/>
    <x v="102"/>
    <s v="101000 Plant In Service"/>
    <n v="1"/>
    <n v="0"/>
    <n v="0"/>
    <n v="0"/>
    <n v="0"/>
    <n v="0"/>
    <n v="0"/>
    <n v="0"/>
    <s v="Wyoming"/>
    <d v="2022-12-01T00:00:00"/>
    <d v="2023-12-01T00:00:00"/>
    <x v="9"/>
    <s v="Regulated Gas (103)"/>
    <s v="Cheyenne Light Fuel &amp; Power Co"/>
    <x v="5"/>
    <x v="43"/>
  </r>
  <r>
    <n v="5"/>
    <n v="103"/>
    <x v="102"/>
    <s v="101000 Plant In Service"/>
    <n v="1"/>
    <n v="0"/>
    <n v="0"/>
    <n v="0"/>
    <n v="0"/>
    <n v="0"/>
    <n v="0"/>
    <n v="0"/>
    <s v="Wyoming"/>
    <d v="2022-12-01T00:00:00"/>
    <d v="2023-12-01T00:00:00"/>
    <x v="10"/>
    <s v="Regulated Gas (103)"/>
    <s v="Cheyenne Light Fuel &amp; Power Co"/>
    <x v="5"/>
    <x v="43"/>
  </r>
  <r>
    <n v="5"/>
    <n v="103"/>
    <x v="103"/>
    <s v="101000 Plant In Service"/>
    <n v="1"/>
    <n v="0"/>
    <n v="0"/>
    <n v="0"/>
    <n v="0"/>
    <n v="0"/>
    <n v="0"/>
    <n v="0"/>
    <s v="Wyoming"/>
    <d v="2022-12-01T00:00:00"/>
    <d v="2023-12-01T00:00:00"/>
    <x v="11"/>
    <s v="Regulated Gas (103)"/>
    <s v="Cheyenne Light Fuel &amp; Power Co"/>
    <x v="5"/>
    <x v="43"/>
  </r>
  <r>
    <n v="5"/>
    <n v="103"/>
    <x v="103"/>
    <s v="101000 Plant In Service"/>
    <n v="1"/>
    <n v="0"/>
    <n v="0"/>
    <n v="0"/>
    <n v="0"/>
    <n v="0"/>
    <n v="0"/>
    <n v="0"/>
    <s v="Wyoming"/>
    <d v="2022-12-01T00:00:00"/>
    <d v="2023-12-01T00:00:00"/>
    <x v="12"/>
    <s v="Regulated Gas (103)"/>
    <s v="Cheyenne Light Fuel &amp; Power Co"/>
    <x v="5"/>
    <x v="43"/>
  </r>
  <r>
    <n v="5"/>
    <n v="103"/>
    <x v="103"/>
    <s v="101000 Plant In Service"/>
    <n v="1"/>
    <n v="0"/>
    <n v="0"/>
    <n v="0"/>
    <n v="0"/>
    <n v="0"/>
    <n v="0"/>
    <n v="0"/>
    <s v="Wyoming"/>
    <d v="2022-12-01T00:00:00"/>
    <d v="2023-12-01T00:00:00"/>
    <x v="0"/>
    <s v="Regulated Gas (103)"/>
    <s v="Cheyenne Light Fuel &amp; Power Co"/>
    <x v="5"/>
    <x v="43"/>
  </r>
  <r>
    <n v="5"/>
    <n v="103"/>
    <x v="103"/>
    <s v="101000 Plant In Service"/>
    <n v="1"/>
    <n v="0"/>
    <n v="0"/>
    <n v="0"/>
    <n v="0"/>
    <n v="0"/>
    <n v="0"/>
    <n v="0"/>
    <s v="Wyoming"/>
    <d v="2022-12-01T00:00:00"/>
    <d v="2023-12-01T00:00:00"/>
    <x v="1"/>
    <s v="Regulated Gas (103)"/>
    <s v="Cheyenne Light Fuel &amp; Power Co"/>
    <x v="5"/>
    <x v="43"/>
  </r>
  <r>
    <n v="5"/>
    <n v="103"/>
    <x v="103"/>
    <s v="101000 Plant In Service"/>
    <n v="1"/>
    <n v="0"/>
    <n v="0"/>
    <n v="0"/>
    <n v="0"/>
    <n v="0"/>
    <n v="0"/>
    <n v="0"/>
    <s v="Wyoming"/>
    <d v="2022-12-01T00:00:00"/>
    <d v="2023-12-01T00:00:00"/>
    <x v="2"/>
    <s v="Regulated Gas (103)"/>
    <s v="Cheyenne Light Fuel &amp; Power Co"/>
    <x v="5"/>
    <x v="43"/>
  </r>
  <r>
    <n v="5"/>
    <n v="103"/>
    <x v="103"/>
    <s v="101000 Plant In Service"/>
    <n v="1"/>
    <n v="0"/>
    <n v="0"/>
    <n v="0"/>
    <n v="0"/>
    <n v="0"/>
    <n v="0"/>
    <n v="0"/>
    <s v="Wyoming"/>
    <d v="2022-12-01T00:00:00"/>
    <d v="2023-12-01T00:00:00"/>
    <x v="3"/>
    <s v="Regulated Gas (103)"/>
    <s v="Cheyenne Light Fuel &amp; Power Co"/>
    <x v="5"/>
    <x v="43"/>
  </r>
  <r>
    <n v="5"/>
    <n v="103"/>
    <x v="103"/>
    <s v="101000 Plant In Service"/>
    <n v="1"/>
    <n v="0"/>
    <n v="0"/>
    <n v="0"/>
    <n v="0"/>
    <n v="0"/>
    <n v="0"/>
    <n v="0"/>
    <s v="Wyoming"/>
    <d v="2022-12-01T00:00:00"/>
    <d v="2023-12-01T00:00:00"/>
    <x v="4"/>
    <s v="Regulated Gas (103)"/>
    <s v="Cheyenne Light Fuel &amp; Power Co"/>
    <x v="5"/>
    <x v="43"/>
  </r>
  <r>
    <n v="5"/>
    <n v="103"/>
    <x v="103"/>
    <s v="101000 Plant In Service"/>
    <n v="1"/>
    <n v="0"/>
    <n v="0"/>
    <n v="0"/>
    <n v="0"/>
    <n v="0"/>
    <n v="0"/>
    <n v="0"/>
    <s v="Wyoming"/>
    <d v="2022-12-01T00:00:00"/>
    <d v="2023-12-01T00:00:00"/>
    <x v="5"/>
    <s v="Regulated Gas (103)"/>
    <s v="Cheyenne Light Fuel &amp; Power Co"/>
    <x v="5"/>
    <x v="43"/>
  </r>
  <r>
    <n v="5"/>
    <n v="103"/>
    <x v="103"/>
    <s v="101000 Plant In Service"/>
    <n v="1"/>
    <n v="0"/>
    <n v="0"/>
    <n v="0"/>
    <n v="0"/>
    <n v="0"/>
    <n v="0"/>
    <n v="0"/>
    <s v="Wyoming"/>
    <d v="2022-12-01T00:00:00"/>
    <d v="2023-12-01T00:00:00"/>
    <x v="6"/>
    <s v="Regulated Gas (103)"/>
    <s v="Cheyenne Light Fuel &amp; Power Co"/>
    <x v="5"/>
    <x v="43"/>
  </r>
  <r>
    <n v="5"/>
    <n v="103"/>
    <x v="103"/>
    <s v="101000 Plant In Service"/>
    <n v="1"/>
    <n v="0"/>
    <n v="0"/>
    <n v="0"/>
    <n v="0"/>
    <n v="0"/>
    <n v="0"/>
    <n v="0"/>
    <s v="Wyoming"/>
    <d v="2022-12-01T00:00:00"/>
    <d v="2023-12-01T00:00:00"/>
    <x v="7"/>
    <s v="Regulated Gas (103)"/>
    <s v="Cheyenne Light Fuel &amp; Power Co"/>
    <x v="5"/>
    <x v="43"/>
  </r>
  <r>
    <n v="5"/>
    <n v="103"/>
    <x v="103"/>
    <s v="101000 Plant In Service"/>
    <n v="1"/>
    <n v="0"/>
    <n v="0"/>
    <n v="0"/>
    <n v="0"/>
    <n v="0"/>
    <n v="0"/>
    <n v="0"/>
    <s v="Wyoming"/>
    <d v="2022-12-01T00:00:00"/>
    <d v="2023-12-01T00:00:00"/>
    <x v="8"/>
    <s v="Regulated Gas (103)"/>
    <s v="Cheyenne Light Fuel &amp; Power Co"/>
    <x v="5"/>
    <x v="43"/>
  </r>
  <r>
    <n v="5"/>
    <n v="103"/>
    <x v="103"/>
    <s v="101000 Plant In Service"/>
    <n v="1"/>
    <n v="0"/>
    <n v="0"/>
    <n v="0"/>
    <n v="0"/>
    <n v="0"/>
    <n v="0"/>
    <n v="0"/>
    <s v="Wyoming"/>
    <d v="2022-12-01T00:00:00"/>
    <d v="2023-12-01T00:00:00"/>
    <x v="9"/>
    <s v="Regulated Gas (103)"/>
    <s v="Cheyenne Light Fuel &amp; Power Co"/>
    <x v="5"/>
    <x v="43"/>
  </r>
  <r>
    <n v="5"/>
    <n v="103"/>
    <x v="103"/>
    <s v="101000 Plant In Service"/>
    <n v="1"/>
    <n v="0"/>
    <n v="0"/>
    <n v="0"/>
    <n v="0"/>
    <n v="0"/>
    <n v="0"/>
    <n v="0"/>
    <s v="Wyoming"/>
    <d v="2022-12-01T00:00:00"/>
    <d v="2023-12-01T00:00:00"/>
    <x v="10"/>
    <s v="Regulated Gas (103)"/>
    <s v="Cheyenne Light Fuel &amp; Power Co"/>
    <x v="5"/>
    <x v="43"/>
  </r>
  <r>
    <n v="5"/>
    <n v="103"/>
    <x v="104"/>
    <s v="101000 Plant In Service"/>
    <n v="1"/>
    <n v="0"/>
    <n v="0"/>
    <n v="0"/>
    <n v="0"/>
    <n v="0"/>
    <n v="0"/>
    <n v="0"/>
    <s v="Wyoming"/>
    <d v="2022-12-01T00:00:00"/>
    <d v="2023-12-01T00:00:00"/>
    <x v="11"/>
    <s v="Regulated Gas (103)"/>
    <s v="Cheyenne Light Fuel &amp; Power Co"/>
    <x v="5"/>
    <x v="44"/>
  </r>
  <r>
    <n v="5"/>
    <n v="103"/>
    <x v="104"/>
    <s v="101000 Plant In Service"/>
    <n v="1"/>
    <n v="0"/>
    <n v="0"/>
    <n v="0"/>
    <n v="0"/>
    <n v="0"/>
    <n v="0"/>
    <n v="0"/>
    <s v="Wyoming"/>
    <d v="2022-12-01T00:00:00"/>
    <d v="2023-12-01T00:00:00"/>
    <x v="12"/>
    <s v="Regulated Gas (103)"/>
    <s v="Cheyenne Light Fuel &amp; Power Co"/>
    <x v="5"/>
    <x v="44"/>
  </r>
  <r>
    <n v="5"/>
    <n v="103"/>
    <x v="104"/>
    <s v="101000 Plant In Service"/>
    <n v="1"/>
    <n v="0"/>
    <n v="0"/>
    <n v="0"/>
    <n v="0"/>
    <n v="0"/>
    <n v="0"/>
    <n v="0"/>
    <s v="Wyoming"/>
    <d v="2022-12-01T00:00:00"/>
    <d v="2023-12-01T00:00:00"/>
    <x v="0"/>
    <s v="Regulated Gas (103)"/>
    <s v="Cheyenne Light Fuel &amp; Power Co"/>
    <x v="5"/>
    <x v="44"/>
  </r>
  <r>
    <n v="5"/>
    <n v="103"/>
    <x v="104"/>
    <s v="101000 Plant In Service"/>
    <n v="1"/>
    <n v="0"/>
    <n v="0"/>
    <n v="0"/>
    <n v="0"/>
    <n v="0"/>
    <n v="0"/>
    <n v="0"/>
    <s v="Wyoming"/>
    <d v="2022-12-01T00:00:00"/>
    <d v="2023-12-01T00:00:00"/>
    <x v="1"/>
    <s v="Regulated Gas (103)"/>
    <s v="Cheyenne Light Fuel &amp; Power Co"/>
    <x v="5"/>
    <x v="44"/>
  </r>
  <r>
    <n v="5"/>
    <n v="103"/>
    <x v="104"/>
    <s v="101000 Plant In Service"/>
    <n v="1"/>
    <n v="0"/>
    <n v="0"/>
    <n v="0"/>
    <n v="0"/>
    <n v="0"/>
    <n v="0"/>
    <n v="0"/>
    <s v="Wyoming"/>
    <d v="2022-12-01T00:00:00"/>
    <d v="2023-12-01T00:00:00"/>
    <x v="2"/>
    <s v="Regulated Gas (103)"/>
    <s v="Cheyenne Light Fuel &amp; Power Co"/>
    <x v="5"/>
    <x v="44"/>
  </r>
  <r>
    <n v="5"/>
    <n v="103"/>
    <x v="104"/>
    <s v="101000 Plant In Service"/>
    <n v="1"/>
    <n v="0"/>
    <n v="0"/>
    <n v="0"/>
    <n v="0"/>
    <n v="0"/>
    <n v="0"/>
    <n v="0"/>
    <s v="Wyoming"/>
    <d v="2022-12-01T00:00:00"/>
    <d v="2023-12-01T00:00:00"/>
    <x v="3"/>
    <s v="Regulated Gas (103)"/>
    <s v="Cheyenne Light Fuel &amp; Power Co"/>
    <x v="5"/>
    <x v="44"/>
  </r>
  <r>
    <n v="5"/>
    <n v="103"/>
    <x v="104"/>
    <s v="101000 Plant In Service"/>
    <n v="1"/>
    <n v="0"/>
    <n v="0"/>
    <n v="0"/>
    <n v="0"/>
    <n v="0"/>
    <n v="0"/>
    <n v="0"/>
    <s v="Wyoming"/>
    <d v="2022-12-01T00:00:00"/>
    <d v="2023-12-01T00:00:00"/>
    <x v="4"/>
    <s v="Regulated Gas (103)"/>
    <s v="Cheyenne Light Fuel &amp; Power Co"/>
    <x v="5"/>
    <x v="44"/>
  </r>
  <r>
    <n v="5"/>
    <n v="103"/>
    <x v="104"/>
    <s v="101000 Plant In Service"/>
    <n v="1"/>
    <n v="0"/>
    <n v="0"/>
    <n v="0"/>
    <n v="0"/>
    <n v="0"/>
    <n v="0"/>
    <n v="0"/>
    <s v="Wyoming"/>
    <d v="2022-12-01T00:00:00"/>
    <d v="2023-12-01T00:00:00"/>
    <x v="5"/>
    <s v="Regulated Gas (103)"/>
    <s v="Cheyenne Light Fuel &amp; Power Co"/>
    <x v="5"/>
    <x v="44"/>
  </r>
  <r>
    <n v="5"/>
    <n v="103"/>
    <x v="104"/>
    <s v="101000 Plant In Service"/>
    <n v="1"/>
    <n v="0"/>
    <n v="0"/>
    <n v="0"/>
    <n v="0"/>
    <n v="0"/>
    <n v="0"/>
    <n v="0"/>
    <s v="Wyoming"/>
    <d v="2022-12-01T00:00:00"/>
    <d v="2023-12-01T00:00:00"/>
    <x v="6"/>
    <s v="Regulated Gas (103)"/>
    <s v="Cheyenne Light Fuel &amp; Power Co"/>
    <x v="5"/>
    <x v="44"/>
  </r>
  <r>
    <n v="5"/>
    <n v="103"/>
    <x v="104"/>
    <s v="101000 Plant In Service"/>
    <n v="1"/>
    <n v="0"/>
    <n v="0"/>
    <n v="0"/>
    <n v="0"/>
    <n v="0"/>
    <n v="0"/>
    <n v="0"/>
    <s v="Wyoming"/>
    <d v="2022-12-01T00:00:00"/>
    <d v="2023-12-01T00:00:00"/>
    <x v="7"/>
    <s v="Regulated Gas (103)"/>
    <s v="Cheyenne Light Fuel &amp; Power Co"/>
    <x v="5"/>
    <x v="44"/>
  </r>
  <r>
    <n v="5"/>
    <n v="103"/>
    <x v="104"/>
    <s v="101000 Plant In Service"/>
    <n v="1"/>
    <n v="0"/>
    <n v="0"/>
    <n v="0"/>
    <n v="0"/>
    <n v="0"/>
    <n v="0"/>
    <n v="0"/>
    <s v="Wyoming"/>
    <d v="2022-12-01T00:00:00"/>
    <d v="2023-12-01T00:00:00"/>
    <x v="8"/>
    <s v="Regulated Gas (103)"/>
    <s v="Cheyenne Light Fuel &amp; Power Co"/>
    <x v="5"/>
    <x v="44"/>
  </r>
  <r>
    <n v="5"/>
    <n v="103"/>
    <x v="104"/>
    <s v="101000 Plant In Service"/>
    <n v="1"/>
    <n v="0"/>
    <n v="0"/>
    <n v="0"/>
    <n v="0"/>
    <n v="0"/>
    <n v="0"/>
    <n v="0"/>
    <s v="Wyoming"/>
    <d v="2022-12-01T00:00:00"/>
    <d v="2023-12-01T00:00:00"/>
    <x v="9"/>
    <s v="Regulated Gas (103)"/>
    <s v="Cheyenne Light Fuel &amp; Power Co"/>
    <x v="5"/>
    <x v="44"/>
  </r>
  <r>
    <n v="5"/>
    <n v="103"/>
    <x v="104"/>
    <s v="101000 Plant In Service"/>
    <n v="1"/>
    <n v="0"/>
    <n v="0"/>
    <n v="0"/>
    <n v="0"/>
    <n v="0"/>
    <n v="0"/>
    <n v="0"/>
    <s v="Wyoming"/>
    <d v="2022-12-01T00:00:00"/>
    <d v="2023-12-01T00:00:00"/>
    <x v="10"/>
    <s v="Regulated Gas (103)"/>
    <s v="Cheyenne Light Fuel &amp; Power Co"/>
    <x v="5"/>
    <x v="44"/>
  </r>
  <r>
    <n v="5"/>
    <n v="103"/>
    <x v="105"/>
    <s v="101000 Plant In Service"/>
    <n v="1"/>
    <n v="0"/>
    <n v="0"/>
    <n v="0"/>
    <n v="0"/>
    <n v="0"/>
    <n v="0"/>
    <n v="0"/>
    <s v="Wyoming"/>
    <d v="2022-12-01T00:00:00"/>
    <d v="2023-12-01T00:00:00"/>
    <x v="11"/>
    <s v="Regulated Gas (103)"/>
    <s v="Cheyenne Light Fuel &amp; Power Co"/>
    <x v="5"/>
    <x v="44"/>
  </r>
  <r>
    <n v="5"/>
    <n v="103"/>
    <x v="105"/>
    <s v="101000 Plant In Service"/>
    <n v="1"/>
    <n v="0"/>
    <n v="0"/>
    <n v="0"/>
    <n v="0"/>
    <n v="0"/>
    <n v="0"/>
    <n v="0"/>
    <s v="Wyoming"/>
    <d v="2022-12-01T00:00:00"/>
    <d v="2023-12-01T00:00:00"/>
    <x v="12"/>
    <s v="Regulated Gas (103)"/>
    <s v="Cheyenne Light Fuel &amp; Power Co"/>
    <x v="5"/>
    <x v="44"/>
  </r>
  <r>
    <n v="5"/>
    <n v="103"/>
    <x v="105"/>
    <s v="101000 Plant In Service"/>
    <n v="1"/>
    <n v="0"/>
    <n v="0"/>
    <n v="0"/>
    <n v="0"/>
    <n v="0"/>
    <n v="0"/>
    <n v="0"/>
    <s v="Wyoming"/>
    <d v="2022-12-01T00:00:00"/>
    <d v="2023-12-01T00:00:00"/>
    <x v="0"/>
    <s v="Regulated Gas (103)"/>
    <s v="Cheyenne Light Fuel &amp; Power Co"/>
    <x v="5"/>
    <x v="44"/>
  </r>
  <r>
    <n v="5"/>
    <n v="103"/>
    <x v="105"/>
    <s v="101000 Plant In Service"/>
    <n v="1"/>
    <n v="0"/>
    <n v="0"/>
    <n v="0"/>
    <n v="0"/>
    <n v="0"/>
    <n v="0"/>
    <n v="0"/>
    <s v="Wyoming"/>
    <d v="2022-12-01T00:00:00"/>
    <d v="2023-12-01T00:00:00"/>
    <x v="1"/>
    <s v="Regulated Gas (103)"/>
    <s v="Cheyenne Light Fuel &amp; Power Co"/>
    <x v="5"/>
    <x v="44"/>
  </r>
  <r>
    <n v="5"/>
    <n v="103"/>
    <x v="105"/>
    <s v="101000 Plant In Service"/>
    <n v="1"/>
    <n v="0"/>
    <n v="0"/>
    <n v="0"/>
    <n v="0"/>
    <n v="0"/>
    <n v="0"/>
    <n v="0"/>
    <s v="Wyoming"/>
    <d v="2022-12-01T00:00:00"/>
    <d v="2023-12-01T00:00:00"/>
    <x v="2"/>
    <s v="Regulated Gas (103)"/>
    <s v="Cheyenne Light Fuel &amp; Power Co"/>
    <x v="5"/>
    <x v="44"/>
  </r>
  <r>
    <n v="5"/>
    <n v="103"/>
    <x v="105"/>
    <s v="101000 Plant In Service"/>
    <n v="1"/>
    <n v="0"/>
    <n v="0"/>
    <n v="0"/>
    <n v="0"/>
    <n v="0"/>
    <n v="0"/>
    <n v="0"/>
    <s v="Wyoming"/>
    <d v="2022-12-01T00:00:00"/>
    <d v="2023-12-01T00:00:00"/>
    <x v="3"/>
    <s v="Regulated Gas (103)"/>
    <s v="Cheyenne Light Fuel &amp; Power Co"/>
    <x v="5"/>
    <x v="44"/>
  </r>
  <r>
    <n v="5"/>
    <n v="103"/>
    <x v="105"/>
    <s v="101000 Plant In Service"/>
    <n v="1"/>
    <n v="0"/>
    <n v="0"/>
    <n v="0"/>
    <n v="0"/>
    <n v="0"/>
    <n v="0"/>
    <n v="0"/>
    <s v="Wyoming"/>
    <d v="2022-12-01T00:00:00"/>
    <d v="2023-12-01T00:00:00"/>
    <x v="4"/>
    <s v="Regulated Gas (103)"/>
    <s v="Cheyenne Light Fuel &amp; Power Co"/>
    <x v="5"/>
    <x v="44"/>
  </r>
  <r>
    <n v="5"/>
    <n v="103"/>
    <x v="105"/>
    <s v="101000 Plant In Service"/>
    <n v="1"/>
    <n v="0"/>
    <n v="0"/>
    <n v="0"/>
    <n v="0"/>
    <n v="0"/>
    <n v="0"/>
    <n v="0"/>
    <s v="Wyoming"/>
    <d v="2022-12-01T00:00:00"/>
    <d v="2023-12-01T00:00:00"/>
    <x v="5"/>
    <s v="Regulated Gas (103)"/>
    <s v="Cheyenne Light Fuel &amp; Power Co"/>
    <x v="5"/>
    <x v="44"/>
  </r>
  <r>
    <n v="5"/>
    <n v="103"/>
    <x v="105"/>
    <s v="101000 Plant In Service"/>
    <n v="1"/>
    <n v="0"/>
    <n v="0"/>
    <n v="0"/>
    <n v="0"/>
    <n v="0"/>
    <n v="0"/>
    <n v="0"/>
    <s v="Wyoming"/>
    <d v="2022-12-01T00:00:00"/>
    <d v="2023-12-01T00:00:00"/>
    <x v="6"/>
    <s v="Regulated Gas (103)"/>
    <s v="Cheyenne Light Fuel &amp; Power Co"/>
    <x v="5"/>
    <x v="44"/>
  </r>
  <r>
    <n v="5"/>
    <n v="103"/>
    <x v="105"/>
    <s v="101000 Plant In Service"/>
    <n v="1"/>
    <n v="0"/>
    <n v="0"/>
    <n v="0"/>
    <n v="0"/>
    <n v="0"/>
    <n v="0"/>
    <n v="0"/>
    <s v="Wyoming"/>
    <d v="2022-12-01T00:00:00"/>
    <d v="2023-12-01T00:00:00"/>
    <x v="7"/>
    <s v="Regulated Gas (103)"/>
    <s v="Cheyenne Light Fuel &amp; Power Co"/>
    <x v="5"/>
    <x v="44"/>
  </r>
  <r>
    <n v="5"/>
    <n v="103"/>
    <x v="105"/>
    <s v="101000 Plant In Service"/>
    <n v="1"/>
    <n v="0"/>
    <n v="0"/>
    <n v="0"/>
    <n v="0"/>
    <n v="0"/>
    <n v="0"/>
    <n v="0"/>
    <s v="Wyoming"/>
    <d v="2022-12-01T00:00:00"/>
    <d v="2023-12-01T00:00:00"/>
    <x v="8"/>
    <s v="Regulated Gas (103)"/>
    <s v="Cheyenne Light Fuel &amp; Power Co"/>
    <x v="5"/>
    <x v="44"/>
  </r>
  <r>
    <n v="5"/>
    <n v="103"/>
    <x v="105"/>
    <s v="101000 Plant In Service"/>
    <n v="1"/>
    <n v="0"/>
    <n v="0"/>
    <n v="0"/>
    <n v="0"/>
    <n v="0"/>
    <n v="0"/>
    <n v="0"/>
    <s v="Wyoming"/>
    <d v="2022-12-01T00:00:00"/>
    <d v="2023-12-01T00:00:00"/>
    <x v="9"/>
    <s v="Regulated Gas (103)"/>
    <s v="Cheyenne Light Fuel &amp; Power Co"/>
    <x v="5"/>
    <x v="44"/>
  </r>
  <r>
    <n v="5"/>
    <n v="103"/>
    <x v="105"/>
    <s v="101000 Plant In Service"/>
    <n v="1"/>
    <n v="0"/>
    <n v="0"/>
    <n v="0"/>
    <n v="0"/>
    <n v="0"/>
    <n v="0"/>
    <n v="0"/>
    <s v="Wyoming"/>
    <d v="2022-12-01T00:00:00"/>
    <d v="2023-12-01T00:00:00"/>
    <x v="10"/>
    <s v="Regulated Gas (103)"/>
    <s v="Cheyenne Light Fuel &amp; Power Co"/>
    <x v="5"/>
    <x v="44"/>
  </r>
  <r>
    <n v="5"/>
    <n v="103"/>
    <x v="106"/>
    <s v="101000 Plant In Service"/>
    <n v="1"/>
    <n v="0"/>
    <n v="0"/>
    <n v="0"/>
    <n v="0"/>
    <n v="0"/>
    <n v="0"/>
    <n v="0"/>
    <s v="Wyoming"/>
    <d v="2022-12-01T00:00:00"/>
    <d v="2023-12-01T00:00:00"/>
    <x v="11"/>
    <s v="Regulated Gas (103)"/>
    <s v="Cheyenne Light Fuel &amp; Power Co"/>
    <x v="5"/>
    <x v="44"/>
  </r>
  <r>
    <n v="5"/>
    <n v="103"/>
    <x v="106"/>
    <s v="101000 Plant In Service"/>
    <n v="1"/>
    <n v="0"/>
    <n v="0"/>
    <n v="0"/>
    <n v="0"/>
    <n v="0"/>
    <n v="0"/>
    <n v="0"/>
    <s v="Wyoming"/>
    <d v="2022-12-01T00:00:00"/>
    <d v="2023-12-01T00:00:00"/>
    <x v="12"/>
    <s v="Regulated Gas (103)"/>
    <s v="Cheyenne Light Fuel &amp; Power Co"/>
    <x v="5"/>
    <x v="44"/>
  </r>
  <r>
    <n v="5"/>
    <n v="103"/>
    <x v="106"/>
    <s v="101000 Plant In Service"/>
    <n v="1"/>
    <n v="0"/>
    <n v="0"/>
    <n v="0"/>
    <n v="0"/>
    <n v="0"/>
    <n v="0"/>
    <n v="0"/>
    <s v="Wyoming"/>
    <d v="2022-12-01T00:00:00"/>
    <d v="2023-12-01T00:00:00"/>
    <x v="0"/>
    <s v="Regulated Gas (103)"/>
    <s v="Cheyenne Light Fuel &amp; Power Co"/>
    <x v="5"/>
    <x v="44"/>
  </r>
  <r>
    <n v="5"/>
    <n v="103"/>
    <x v="106"/>
    <s v="101000 Plant In Service"/>
    <n v="1"/>
    <n v="0"/>
    <n v="0"/>
    <n v="0"/>
    <n v="0"/>
    <n v="0"/>
    <n v="0"/>
    <n v="0"/>
    <s v="Wyoming"/>
    <d v="2022-12-01T00:00:00"/>
    <d v="2023-12-01T00:00:00"/>
    <x v="1"/>
    <s v="Regulated Gas (103)"/>
    <s v="Cheyenne Light Fuel &amp; Power Co"/>
    <x v="5"/>
    <x v="44"/>
  </r>
  <r>
    <n v="5"/>
    <n v="103"/>
    <x v="106"/>
    <s v="101000 Plant In Service"/>
    <n v="1"/>
    <n v="0"/>
    <n v="0"/>
    <n v="0"/>
    <n v="0"/>
    <n v="0"/>
    <n v="0"/>
    <n v="0"/>
    <s v="Wyoming"/>
    <d v="2022-12-01T00:00:00"/>
    <d v="2023-12-01T00:00:00"/>
    <x v="2"/>
    <s v="Regulated Gas (103)"/>
    <s v="Cheyenne Light Fuel &amp; Power Co"/>
    <x v="5"/>
    <x v="44"/>
  </r>
  <r>
    <n v="5"/>
    <n v="103"/>
    <x v="106"/>
    <s v="101000 Plant In Service"/>
    <n v="1"/>
    <n v="0"/>
    <n v="0"/>
    <n v="0"/>
    <n v="0"/>
    <n v="0"/>
    <n v="0"/>
    <n v="0"/>
    <s v="Wyoming"/>
    <d v="2022-12-01T00:00:00"/>
    <d v="2023-12-01T00:00:00"/>
    <x v="3"/>
    <s v="Regulated Gas (103)"/>
    <s v="Cheyenne Light Fuel &amp; Power Co"/>
    <x v="5"/>
    <x v="44"/>
  </r>
  <r>
    <n v="5"/>
    <n v="103"/>
    <x v="106"/>
    <s v="101000 Plant In Service"/>
    <n v="1"/>
    <n v="0"/>
    <n v="0"/>
    <n v="0"/>
    <n v="0"/>
    <n v="0"/>
    <n v="0"/>
    <n v="0"/>
    <s v="Wyoming"/>
    <d v="2022-12-01T00:00:00"/>
    <d v="2023-12-01T00:00:00"/>
    <x v="4"/>
    <s v="Regulated Gas (103)"/>
    <s v="Cheyenne Light Fuel &amp; Power Co"/>
    <x v="5"/>
    <x v="44"/>
  </r>
  <r>
    <n v="5"/>
    <n v="103"/>
    <x v="106"/>
    <s v="101000 Plant In Service"/>
    <n v="1"/>
    <n v="0"/>
    <n v="0"/>
    <n v="0"/>
    <n v="0"/>
    <n v="0"/>
    <n v="0"/>
    <n v="0"/>
    <s v="Wyoming"/>
    <d v="2022-12-01T00:00:00"/>
    <d v="2023-12-01T00:00:00"/>
    <x v="5"/>
    <s v="Regulated Gas (103)"/>
    <s v="Cheyenne Light Fuel &amp; Power Co"/>
    <x v="5"/>
    <x v="44"/>
  </r>
  <r>
    <n v="5"/>
    <n v="103"/>
    <x v="106"/>
    <s v="101000 Plant In Service"/>
    <n v="1"/>
    <n v="0"/>
    <n v="0"/>
    <n v="0"/>
    <n v="0"/>
    <n v="0"/>
    <n v="0"/>
    <n v="0"/>
    <s v="Wyoming"/>
    <d v="2022-12-01T00:00:00"/>
    <d v="2023-12-01T00:00:00"/>
    <x v="6"/>
    <s v="Regulated Gas (103)"/>
    <s v="Cheyenne Light Fuel &amp; Power Co"/>
    <x v="5"/>
    <x v="44"/>
  </r>
  <r>
    <n v="5"/>
    <n v="103"/>
    <x v="106"/>
    <s v="101000 Plant In Service"/>
    <n v="1"/>
    <n v="0"/>
    <n v="0"/>
    <n v="0"/>
    <n v="0"/>
    <n v="0"/>
    <n v="0"/>
    <n v="0"/>
    <s v="Wyoming"/>
    <d v="2022-12-01T00:00:00"/>
    <d v="2023-12-01T00:00:00"/>
    <x v="7"/>
    <s v="Regulated Gas (103)"/>
    <s v="Cheyenne Light Fuel &amp; Power Co"/>
    <x v="5"/>
    <x v="44"/>
  </r>
  <r>
    <n v="5"/>
    <n v="103"/>
    <x v="106"/>
    <s v="101000 Plant In Service"/>
    <n v="1"/>
    <n v="0"/>
    <n v="0"/>
    <n v="0"/>
    <n v="0"/>
    <n v="0"/>
    <n v="0"/>
    <n v="0"/>
    <s v="Wyoming"/>
    <d v="2022-12-01T00:00:00"/>
    <d v="2023-12-01T00:00:00"/>
    <x v="8"/>
    <s v="Regulated Gas (103)"/>
    <s v="Cheyenne Light Fuel &amp; Power Co"/>
    <x v="5"/>
    <x v="44"/>
  </r>
  <r>
    <n v="5"/>
    <n v="103"/>
    <x v="106"/>
    <s v="101000 Plant In Service"/>
    <n v="1"/>
    <n v="0"/>
    <n v="0"/>
    <n v="0"/>
    <n v="0"/>
    <n v="0"/>
    <n v="0"/>
    <n v="0"/>
    <s v="Wyoming"/>
    <d v="2022-12-01T00:00:00"/>
    <d v="2023-12-01T00:00:00"/>
    <x v="9"/>
    <s v="Regulated Gas (103)"/>
    <s v="Cheyenne Light Fuel &amp; Power Co"/>
    <x v="5"/>
    <x v="44"/>
  </r>
  <r>
    <n v="5"/>
    <n v="103"/>
    <x v="106"/>
    <s v="101000 Plant In Service"/>
    <n v="1"/>
    <n v="0"/>
    <n v="0"/>
    <n v="0"/>
    <n v="0"/>
    <n v="0"/>
    <n v="0"/>
    <n v="0"/>
    <s v="Wyoming"/>
    <d v="2022-12-01T00:00:00"/>
    <d v="2023-12-01T00:00:00"/>
    <x v="10"/>
    <s v="Regulated Gas (103)"/>
    <s v="Cheyenne Light Fuel &amp; Power Co"/>
    <x v="5"/>
    <x v="44"/>
  </r>
  <r>
    <n v="5"/>
    <n v="103"/>
    <x v="107"/>
    <s v="101000 Plant In Service"/>
    <n v="1"/>
    <n v="0"/>
    <n v="0"/>
    <n v="0"/>
    <n v="0"/>
    <n v="0"/>
    <n v="0"/>
    <n v="0"/>
    <s v="Wyoming"/>
    <d v="2022-12-01T00:00:00"/>
    <d v="2023-12-01T00:00:00"/>
    <x v="11"/>
    <s v="Regulated Gas (103)"/>
    <s v="Cheyenne Light Fuel &amp; Power Co"/>
    <x v="5"/>
    <x v="44"/>
  </r>
  <r>
    <n v="5"/>
    <n v="103"/>
    <x v="107"/>
    <s v="101000 Plant In Service"/>
    <n v="1"/>
    <n v="0"/>
    <n v="0"/>
    <n v="0"/>
    <n v="0"/>
    <n v="0"/>
    <n v="0"/>
    <n v="0"/>
    <s v="Wyoming"/>
    <d v="2022-12-01T00:00:00"/>
    <d v="2023-12-01T00:00:00"/>
    <x v="12"/>
    <s v="Regulated Gas (103)"/>
    <s v="Cheyenne Light Fuel &amp; Power Co"/>
    <x v="5"/>
    <x v="44"/>
  </r>
  <r>
    <n v="5"/>
    <n v="103"/>
    <x v="107"/>
    <s v="101000 Plant In Service"/>
    <n v="1"/>
    <n v="0"/>
    <n v="0"/>
    <n v="0"/>
    <n v="0"/>
    <n v="0"/>
    <n v="0"/>
    <n v="0"/>
    <s v="Wyoming"/>
    <d v="2022-12-01T00:00:00"/>
    <d v="2023-12-01T00:00:00"/>
    <x v="0"/>
    <s v="Regulated Gas (103)"/>
    <s v="Cheyenne Light Fuel &amp; Power Co"/>
    <x v="5"/>
    <x v="44"/>
  </r>
  <r>
    <n v="5"/>
    <n v="103"/>
    <x v="107"/>
    <s v="101000 Plant In Service"/>
    <n v="1"/>
    <n v="0"/>
    <n v="0"/>
    <n v="0"/>
    <n v="0"/>
    <n v="0"/>
    <n v="0"/>
    <n v="0"/>
    <s v="Wyoming"/>
    <d v="2022-12-01T00:00:00"/>
    <d v="2023-12-01T00:00:00"/>
    <x v="1"/>
    <s v="Regulated Gas (103)"/>
    <s v="Cheyenne Light Fuel &amp; Power Co"/>
    <x v="5"/>
    <x v="44"/>
  </r>
  <r>
    <n v="5"/>
    <n v="103"/>
    <x v="107"/>
    <s v="101000 Plant In Service"/>
    <n v="1"/>
    <n v="0"/>
    <n v="0"/>
    <n v="0"/>
    <n v="0"/>
    <n v="0"/>
    <n v="0"/>
    <n v="0"/>
    <s v="Wyoming"/>
    <d v="2022-12-01T00:00:00"/>
    <d v="2023-12-01T00:00:00"/>
    <x v="2"/>
    <s v="Regulated Gas (103)"/>
    <s v="Cheyenne Light Fuel &amp; Power Co"/>
    <x v="5"/>
    <x v="44"/>
  </r>
  <r>
    <n v="5"/>
    <n v="103"/>
    <x v="107"/>
    <s v="101000 Plant In Service"/>
    <n v="1"/>
    <n v="0"/>
    <n v="0"/>
    <n v="0"/>
    <n v="0"/>
    <n v="0"/>
    <n v="0"/>
    <n v="0"/>
    <s v="Wyoming"/>
    <d v="2022-12-01T00:00:00"/>
    <d v="2023-12-01T00:00:00"/>
    <x v="3"/>
    <s v="Regulated Gas (103)"/>
    <s v="Cheyenne Light Fuel &amp; Power Co"/>
    <x v="5"/>
    <x v="44"/>
  </r>
  <r>
    <n v="5"/>
    <n v="103"/>
    <x v="107"/>
    <s v="101000 Plant In Service"/>
    <n v="1"/>
    <n v="0"/>
    <n v="0"/>
    <n v="0"/>
    <n v="0"/>
    <n v="0"/>
    <n v="0"/>
    <n v="0"/>
    <s v="Wyoming"/>
    <d v="2022-12-01T00:00:00"/>
    <d v="2023-12-01T00:00:00"/>
    <x v="4"/>
    <s v="Regulated Gas (103)"/>
    <s v="Cheyenne Light Fuel &amp; Power Co"/>
    <x v="5"/>
    <x v="44"/>
  </r>
  <r>
    <n v="5"/>
    <n v="103"/>
    <x v="107"/>
    <s v="101000 Plant In Service"/>
    <n v="1"/>
    <n v="0"/>
    <n v="0"/>
    <n v="0"/>
    <n v="0"/>
    <n v="0"/>
    <n v="0"/>
    <n v="0"/>
    <s v="Wyoming"/>
    <d v="2022-12-01T00:00:00"/>
    <d v="2023-12-01T00:00:00"/>
    <x v="5"/>
    <s v="Regulated Gas (103)"/>
    <s v="Cheyenne Light Fuel &amp; Power Co"/>
    <x v="5"/>
    <x v="44"/>
  </r>
  <r>
    <n v="5"/>
    <n v="103"/>
    <x v="107"/>
    <s v="101000 Plant In Service"/>
    <n v="1"/>
    <n v="0"/>
    <n v="0"/>
    <n v="0"/>
    <n v="0"/>
    <n v="0"/>
    <n v="0"/>
    <n v="0"/>
    <s v="Wyoming"/>
    <d v="2022-12-01T00:00:00"/>
    <d v="2023-12-01T00:00:00"/>
    <x v="6"/>
    <s v="Regulated Gas (103)"/>
    <s v="Cheyenne Light Fuel &amp; Power Co"/>
    <x v="5"/>
    <x v="44"/>
  </r>
  <r>
    <n v="5"/>
    <n v="103"/>
    <x v="107"/>
    <s v="101000 Plant In Service"/>
    <n v="1"/>
    <n v="0"/>
    <n v="0"/>
    <n v="0"/>
    <n v="0"/>
    <n v="0"/>
    <n v="0"/>
    <n v="0"/>
    <s v="Wyoming"/>
    <d v="2022-12-01T00:00:00"/>
    <d v="2023-12-01T00:00:00"/>
    <x v="7"/>
    <s v="Regulated Gas (103)"/>
    <s v="Cheyenne Light Fuel &amp; Power Co"/>
    <x v="5"/>
    <x v="44"/>
  </r>
  <r>
    <n v="5"/>
    <n v="103"/>
    <x v="107"/>
    <s v="101000 Plant In Service"/>
    <n v="1"/>
    <n v="0"/>
    <n v="0"/>
    <n v="0"/>
    <n v="0"/>
    <n v="0"/>
    <n v="0"/>
    <n v="0"/>
    <s v="Wyoming"/>
    <d v="2022-12-01T00:00:00"/>
    <d v="2023-12-01T00:00:00"/>
    <x v="8"/>
    <s v="Regulated Gas (103)"/>
    <s v="Cheyenne Light Fuel &amp; Power Co"/>
    <x v="5"/>
    <x v="44"/>
  </r>
  <r>
    <n v="5"/>
    <n v="103"/>
    <x v="107"/>
    <s v="101000 Plant In Service"/>
    <n v="1"/>
    <n v="0"/>
    <n v="0"/>
    <n v="0"/>
    <n v="0"/>
    <n v="0"/>
    <n v="0"/>
    <n v="0"/>
    <s v="Wyoming"/>
    <d v="2022-12-01T00:00:00"/>
    <d v="2023-12-01T00:00:00"/>
    <x v="9"/>
    <s v="Regulated Gas (103)"/>
    <s v="Cheyenne Light Fuel &amp; Power Co"/>
    <x v="5"/>
    <x v="44"/>
  </r>
  <r>
    <n v="5"/>
    <n v="103"/>
    <x v="107"/>
    <s v="101000 Plant In Service"/>
    <n v="1"/>
    <n v="0"/>
    <n v="0"/>
    <n v="0"/>
    <n v="0"/>
    <n v="0"/>
    <n v="0"/>
    <n v="0"/>
    <s v="Wyoming"/>
    <d v="2022-12-01T00:00:00"/>
    <d v="2023-12-01T00:00:00"/>
    <x v="10"/>
    <s v="Regulated Gas (103)"/>
    <s v="Cheyenne Light Fuel &amp; Power Co"/>
    <x v="5"/>
    <x v="44"/>
  </r>
  <r>
    <n v="5"/>
    <n v="103"/>
    <x v="108"/>
    <s v="101000 Plant In Service"/>
    <n v="1"/>
    <n v="0"/>
    <n v="0"/>
    <n v="0"/>
    <n v="0"/>
    <n v="0"/>
    <n v="0"/>
    <n v="0"/>
    <s v="Wyoming"/>
    <d v="2022-12-01T00:00:00"/>
    <d v="2023-12-01T00:00:00"/>
    <x v="11"/>
    <s v="Regulated Gas (103)"/>
    <s v="Cheyenne Light Fuel &amp; Power Co"/>
    <x v="5"/>
    <x v="44"/>
  </r>
  <r>
    <n v="5"/>
    <n v="103"/>
    <x v="108"/>
    <s v="101000 Plant In Service"/>
    <n v="1"/>
    <n v="0"/>
    <n v="0"/>
    <n v="0"/>
    <n v="0"/>
    <n v="0"/>
    <n v="0"/>
    <n v="0"/>
    <s v="Wyoming"/>
    <d v="2022-12-01T00:00:00"/>
    <d v="2023-12-01T00:00:00"/>
    <x v="12"/>
    <s v="Regulated Gas (103)"/>
    <s v="Cheyenne Light Fuel &amp; Power Co"/>
    <x v="5"/>
    <x v="44"/>
  </r>
  <r>
    <n v="5"/>
    <n v="103"/>
    <x v="108"/>
    <s v="101000 Plant In Service"/>
    <n v="1"/>
    <n v="0"/>
    <n v="0"/>
    <n v="0"/>
    <n v="0"/>
    <n v="0"/>
    <n v="0"/>
    <n v="0"/>
    <s v="Wyoming"/>
    <d v="2022-12-01T00:00:00"/>
    <d v="2023-12-01T00:00:00"/>
    <x v="0"/>
    <s v="Regulated Gas (103)"/>
    <s v="Cheyenne Light Fuel &amp; Power Co"/>
    <x v="5"/>
    <x v="44"/>
  </r>
  <r>
    <n v="5"/>
    <n v="103"/>
    <x v="108"/>
    <s v="101000 Plant In Service"/>
    <n v="1"/>
    <n v="0"/>
    <n v="0"/>
    <n v="0"/>
    <n v="0"/>
    <n v="0"/>
    <n v="0"/>
    <n v="0"/>
    <s v="Wyoming"/>
    <d v="2022-12-01T00:00:00"/>
    <d v="2023-12-01T00:00:00"/>
    <x v="1"/>
    <s v="Regulated Gas (103)"/>
    <s v="Cheyenne Light Fuel &amp; Power Co"/>
    <x v="5"/>
    <x v="44"/>
  </r>
  <r>
    <n v="5"/>
    <n v="103"/>
    <x v="108"/>
    <s v="101000 Plant In Service"/>
    <n v="1"/>
    <n v="0"/>
    <n v="0"/>
    <n v="0"/>
    <n v="0"/>
    <n v="0"/>
    <n v="0"/>
    <n v="0"/>
    <s v="Wyoming"/>
    <d v="2022-12-01T00:00:00"/>
    <d v="2023-12-01T00:00:00"/>
    <x v="2"/>
    <s v="Regulated Gas (103)"/>
    <s v="Cheyenne Light Fuel &amp; Power Co"/>
    <x v="5"/>
    <x v="44"/>
  </r>
  <r>
    <n v="5"/>
    <n v="103"/>
    <x v="108"/>
    <s v="101000 Plant In Service"/>
    <n v="1"/>
    <n v="0"/>
    <n v="0"/>
    <n v="0"/>
    <n v="0"/>
    <n v="0"/>
    <n v="0"/>
    <n v="0"/>
    <s v="Wyoming"/>
    <d v="2022-12-01T00:00:00"/>
    <d v="2023-12-01T00:00:00"/>
    <x v="3"/>
    <s v="Regulated Gas (103)"/>
    <s v="Cheyenne Light Fuel &amp; Power Co"/>
    <x v="5"/>
    <x v="44"/>
  </r>
  <r>
    <n v="5"/>
    <n v="103"/>
    <x v="108"/>
    <s v="101000 Plant In Service"/>
    <n v="1"/>
    <n v="0"/>
    <n v="0"/>
    <n v="0"/>
    <n v="0"/>
    <n v="0"/>
    <n v="0"/>
    <n v="0"/>
    <s v="Wyoming"/>
    <d v="2022-12-01T00:00:00"/>
    <d v="2023-12-01T00:00:00"/>
    <x v="4"/>
    <s v="Regulated Gas (103)"/>
    <s v="Cheyenne Light Fuel &amp; Power Co"/>
    <x v="5"/>
    <x v="44"/>
  </r>
  <r>
    <n v="5"/>
    <n v="103"/>
    <x v="108"/>
    <s v="101000 Plant In Service"/>
    <n v="1"/>
    <n v="0"/>
    <n v="0"/>
    <n v="0"/>
    <n v="0"/>
    <n v="0"/>
    <n v="0"/>
    <n v="0"/>
    <s v="Wyoming"/>
    <d v="2022-12-01T00:00:00"/>
    <d v="2023-12-01T00:00:00"/>
    <x v="5"/>
    <s v="Regulated Gas (103)"/>
    <s v="Cheyenne Light Fuel &amp; Power Co"/>
    <x v="5"/>
    <x v="44"/>
  </r>
  <r>
    <n v="5"/>
    <n v="103"/>
    <x v="108"/>
    <s v="101000 Plant In Service"/>
    <n v="1"/>
    <n v="0"/>
    <n v="0"/>
    <n v="0"/>
    <n v="0"/>
    <n v="0"/>
    <n v="0"/>
    <n v="0"/>
    <s v="Wyoming"/>
    <d v="2022-12-01T00:00:00"/>
    <d v="2023-12-01T00:00:00"/>
    <x v="6"/>
    <s v="Regulated Gas (103)"/>
    <s v="Cheyenne Light Fuel &amp; Power Co"/>
    <x v="5"/>
    <x v="44"/>
  </r>
  <r>
    <n v="5"/>
    <n v="103"/>
    <x v="108"/>
    <s v="101000 Plant In Service"/>
    <n v="1"/>
    <n v="0"/>
    <n v="0"/>
    <n v="0"/>
    <n v="0"/>
    <n v="0"/>
    <n v="0"/>
    <n v="0"/>
    <s v="Wyoming"/>
    <d v="2022-12-01T00:00:00"/>
    <d v="2023-12-01T00:00:00"/>
    <x v="7"/>
    <s v="Regulated Gas (103)"/>
    <s v="Cheyenne Light Fuel &amp; Power Co"/>
    <x v="5"/>
    <x v="44"/>
  </r>
  <r>
    <n v="5"/>
    <n v="103"/>
    <x v="108"/>
    <s v="101000 Plant In Service"/>
    <n v="1"/>
    <n v="0"/>
    <n v="0"/>
    <n v="0"/>
    <n v="0"/>
    <n v="0"/>
    <n v="0"/>
    <n v="0"/>
    <s v="Wyoming"/>
    <d v="2022-12-01T00:00:00"/>
    <d v="2023-12-01T00:00:00"/>
    <x v="8"/>
    <s v="Regulated Gas (103)"/>
    <s v="Cheyenne Light Fuel &amp; Power Co"/>
    <x v="5"/>
    <x v="44"/>
  </r>
  <r>
    <n v="5"/>
    <n v="103"/>
    <x v="108"/>
    <s v="101000 Plant In Service"/>
    <n v="1"/>
    <n v="0"/>
    <n v="0"/>
    <n v="0"/>
    <n v="0"/>
    <n v="0"/>
    <n v="0"/>
    <n v="0"/>
    <s v="Wyoming"/>
    <d v="2022-12-01T00:00:00"/>
    <d v="2023-12-01T00:00:00"/>
    <x v="9"/>
    <s v="Regulated Gas (103)"/>
    <s v="Cheyenne Light Fuel &amp; Power Co"/>
    <x v="5"/>
    <x v="44"/>
  </r>
  <r>
    <n v="5"/>
    <n v="103"/>
    <x v="108"/>
    <s v="101000 Plant In Service"/>
    <n v="1"/>
    <n v="0"/>
    <n v="0"/>
    <n v="0"/>
    <n v="0"/>
    <n v="0"/>
    <n v="0"/>
    <n v="0"/>
    <s v="Wyoming"/>
    <d v="2022-12-01T00:00:00"/>
    <d v="2023-12-01T00:00:00"/>
    <x v="10"/>
    <s v="Regulated Gas (103)"/>
    <s v="Cheyenne Light Fuel &amp; Power Co"/>
    <x v="5"/>
    <x v="44"/>
  </r>
  <r>
    <n v="5"/>
    <n v="103"/>
    <x v="109"/>
    <s v="101000 Plant In Service"/>
    <n v="1"/>
    <n v="0"/>
    <n v="0"/>
    <n v="0"/>
    <n v="0"/>
    <n v="0"/>
    <n v="0"/>
    <n v="0"/>
    <s v="Wyoming"/>
    <d v="2022-12-01T00:00:00"/>
    <d v="2023-12-01T00:00:00"/>
    <x v="11"/>
    <s v="Regulated Gas (103)"/>
    <s v="Cheyenne Light Fuel &amp; Power Co"/>
    <x v="5"/>
    <x v="44"/>
  </r>
  <r>
    <n v="5"/>
    <n v="103"/>
    <x v="109"/>
    <s v="101000 Plant In Service"/>
    <n v="1"/>
    <n v="0"/>
    <n v="0"/>
    <n v="0"/>
    <n v="0"/>
    <n v="0"/>
    <n v="0"/>
    <n v="0"/>
    <s v="Wyoming"/>
    <d v="2022-12-01T00:00:00"/>
    <d v="2023-12-01T00:00:00"/>
    <x v="12"/>
    <s v="Regulated Gas (103)"/>
    <s v="Cheyenne Light Fuel &amp; Power Co"/>
    <x v="5"/>
    <x v="44"/>
  </r>
  <r>
    <n v="5"/>
    <n v="103"/>
    <x v="109"/>
    <s v="101000 Plant In Service"/>
    <n v="1"/>
    <n v="0"/>
    <n v="0"/>
    <n v="0"/>
    <n v="0"/>
    <n v="0"/>
    <n v="0"/>
    <n v="0"/>
    <s v="Wyoming"/>
    <d v="2022-12-01T00:00:00"/>
    <d v="2023-12-01T00:00:00"/>
    <x v="0"/>
    <s v="Regulated Gas (103)"/>
    <s v="Cheyenne Light Fuel &amp; Power Co"/>
    <x v="5"/>
    <x v="44"/>
  </r>
  <r>
    <n v="5"/>
    <n v="103"/>
    <x v="109"/>
    <s v="101000 Plant In Service"/>
    <n v="1"/>
    <n v="0"/>
    <n v="0"/>
    <n v="0"/>
    <n v="0"/>
    <n v="0"/>
    <n v="0"/>
    <n v="0"/>
    <s v="Wyoming"/>
    <d v="2022-12-01T00:00:00"/>
    <d v="2023-12-01T00:00:00"/>
    <x v="1"/>
    <s v="Regulated Gas (103)"/>
    <s v="Cheyenne Light Fuel &amp; Power Co"/>
    <x v="5"/>
    <x v="44"/>
  </r>
  <r>
    <n v="5"/>
    <n v="103"/>
    <x v="109"/>
    <s v="101000 Plant In Service"/>
    <n v="1"/>
    <n v="0"/>
    <n v="0"/>
    <n v="0"/>
    <n v="0"/>
    <n v="0"/>
    <n v="0"/>
    <n v="0"/>
    <s v="Wyoming"/>
    <d v="2022-12-01T00:00:00"/>
    <d v="2023-12-01T00:00:00"/>
    <x v="2"/>
    <s v="Regulated Gas (103)"/>
    <s v="Cheyenne Light Fuel &amp; Power Co"/>
    <x v="5"/>
    <x v="44"/>
  </r>
  <r>
    <n v="5"/>
    <n v="103"/>
    <x v="109"/>
    <s v="101000 Plant In Service"/>
    <n v="1"/>
    <n v="0"/>
    <n v="0"/>
    <n v="0"/>
    <n v="0"/>
    <n v="0"/>
    <n v="0"/>
    <n v="0"/>
    <s v="Wyoming"/>
    <d v="2022-12-01T00:00:00"/>
    <d v="2023-12-01T00:00:00"/>
    <x v="3"/>
    <s v="Regulated Gas (103)"/>
    <s v="Cheyenne Light Fuel &amp; Power Co"/>
    <x v="5"/>
    <x v="44"/>
  </r>
  <r>
    <n v="5"/>
    <n v="103"/>
    <x v="109"/>
    <s v="101000 Plant In Service"/>
    <n v="1"/>
    <n v="0"/>
    <n v="0"/>
    <n v="0"/>
    <n v="0"/>
    <n v="0"/>
    <n v="0"/>
    <n v="0"/>
    <s v="Wyoming"/>
    <d v="2022-12-01T00:00:00"/>
    <d v="2023-12-01T00:00:00"/>
    <x v="4"/>
    <s v="Regulated Gas (103)"/>
    <s v="Cheyenne Light Fuel &amp; Power Co"/>
    <x v="5"/>
    <x v="44"/>
  </r>
  <r>
    <n v="5"/>
    <n v="103"/>
    <x v="109"/>
    <s v="101000 Plant In Service"/>
    <n v="1"/>
    <n v="0"/>
    <n v="0"/>
    <n v="0"/>
    <n v="0"/>
    <n v="0"/>
    <n v="0"/>
    <n v="0"/>
    <s v="Wyoming"/>
    <d v="2022-12-01T00:00:00"/>
    <d v="2023-12-01T00:00:00"/>
    <x v="5"/>
    <s v="Regulated Gas (103)"/>
    <s v="Cheyenne Light Fuel &amp; Power Co"/>
    <x v="5"/>
    <x v="44"/>
  </r>
  <r>
    <n v="5"/>
    <n v="103"/>
    <x v="109"/>
    <s v="101000 Plant In Service"/>
    <n v="1"/>
    <n v="0"/>
    <n v="0"/>
    <n v="0"/>
    <n v="0"/>
    <n v="0"/>
    <n v="0"/>
    <n v="0"/>
    <s v="Wyoming"/>
    <d v="2022-12-01T00:00:00"/>
    <d v="2023-12-01T00:00:00"/>
    <x v="6"/>
    <s v="Regulated Gas (103)"/>
    <s v="Cheyenne Light Fuel &amp; Power Co"/>
    <x v="5"/>
    <x v="44"/>
  </r>
  <r>
    <n v="5"/>
    <n v="103"/>
    <x v="109"/>
    <s v="101000 Plant In Service"/>
    <n v="1"/>
    <n v="0"/>
    <n v="0"/>
    <n v="0"/>
    <n v="0"/>
    <n v="0"/>
    <n v="0"/>
    <n v="0"/>
    <s v="Wyoming"/>
    <d v="2022-12-01T00:00:00"/>
    <d v="2023-12-01T00:00:00"/>
    <x v="7"/>
    <s v="Regulated Gas (103)"/>
    <s v="Cheyenne Light Fuel &amp; Power Co"/>
    <x v="5"/>
    <x v="44"/>
  </r>
  <r>
    <n v="5"/>
    <n v="103"/>
    <x v="109"/>
    <s v="101000 Plant In Service"/>
    <n v="1"/>
    <n v="0"/>
    <n v="0"/>
    <n v="0"/>
    <n v="0"/>
    <n v="0"/>
    <n v="0"/>
    <n v="0"/>
    <s v="Wyoming"/>
    <d v="2022-12-01T00:00:00"/>
    <d v="2023-12-01T00:00:00"/>
    <x v="8"/>
    <s v="Regulated Gas (103)"/>
    <s v="Cheyenne Light Fuel &amp; Power Co"/>
    <x v="5"/>
    <x v="44"/>
  </r>
  <r>
    <n v="5"/>
    <n v="103"/>
    <x v="109"/>
    <s v="101000 Plant In Service"/>
    <n v="1"/>
    <n v="0"/>
    <n v="0"/>
    <n v="0"/>
    <n v="0"/>
    <n v="0"/>
    <n v="0"/>
    <n v="0"/>
    <s v="Wyoming"/>
    <d v="2022-12-01T00:00:00"/>
    <d v="2023-12-01T00:00:00"/>
    <x v="9"/>
    <s v="Regulated Gas (103)"/>
    <s v="Cheyenne Light Fuel &amp; Power Co"/>
    <x v="5"/>
    <x v="44"/>
  </r>
  <r>
    <n v="5"/>
    <n v="103"/>
    <x v="109"/>
    <s v="101000 Plant In Service"/>
    <n v="1"/>
    <n v="0"/>
    <n v="0"/>
    <n v="0"/>
    <n v="0"/>
    <n v="0"/>
    <n v="0"/>
    <n v="0"/>
    <s v="Wyoming"/>
    <d v="2022-12-01T00:00:00"/>
    <d v="2023-12-01T00:00:00"/>
    <x v="10"/>
    <s v="Regulated Gas (103)"/>
    <s v="Cheyenne Light Fuel &amp; Power Co"/>
    <x v="5"/>
    <x v="44"/>
  </r>
  <r>
    <n v="5"/>
    <n v="103"/>
    <x v="110"/>
    <s v="101000 Plant In Service"/>
    <n v="1"/>
    <n v="0"/>
    <n v="0"/>
    <n v="0"/>
    <n v="0"/>
    <n v="0"/>
    <n v="0"/>
    <n v="0"/>
    <s v="Wyoming"/>
    <d v="2022-12-01T00:00:00"/>
    <d v="2023-12-01T00:00:00"/>
    <x v="11"/>
    <s v="Regulated Gas (103)"/>
    <s v="Cheyenne Light Fuel &amp; Power Co"/>
    <x v="5"/>
    <x v="45"/>
  </r>
  <r>
    <n v="5"/>
    <n v="103"/>
    <x v="110"/>
    <s v="101000 Plant In Service"/>
    <n v="1"/>
    <n v="0"/>
    <n v="0"/>
    <n v="0"/>
    <n v="0"/>
    <n v="0"/>
    <n v="0"/>
    <n v="0"/>
    <s v="Wyoming"/>
    <d v="2022-12-01T00:00:00"/>
    <d v="2023-12-01T00:00:00"/>
    <x v="12"/>
    <s v="Regulated Gas (103)"/>
    <s v="Cheyenne Light Fuel &amp; Power Co"/>
    <x v="5"/>
    <x v="45"/>
  </r>
  <r>
    <n v="5"/>
    <n v="103"/>
    <x v="110"/>
    <s v="101000 Plant In Service"/>
    <n v="1"/>
    <n v="0"/>
    <n v="0"/>
    <n v="0"/>
    <n v="0"/>
    <n v="0"/>
    <n v="0"/>
    <n v="0"/>
    <s v="Wyoming"/>
    <d v="2022-12-01T00:00:00"/>
    <d v="2023-12-01T00:00:00"/>
    <x v="0"/>
    <s v="Regulated Gas (103)"/>
    <s v="Cheyenne Light Fuel &amp; Power Co"/>
    <x v="5"/>
    <x v="45"/>
  </r>
  <r>
    <n v="5"/>
    <n v="103"/>
    <x v="110"/>
    <s v="101000 Plant In Service"/>
    <n v="1"/>
    <n v="0"/>
    <n v="0"/>
    <n v="0"/>
    <n v="0"/>
    <n v="0"/>
    <n v="0"/>
    <n v="0"/>
    <s v="Wyoming"/>
    <d v="2022-12-01T00:00:00"/>
    <d v="2023-12-01T00:00:00"/>
    <x v="1"/>
    <s v="Regulated Gas (103)"/>
    <s v="Cheyenne Light Fuel &amp; Power Co"/>
    <x v="5"/>
    <x v="45"/>
  </r>
  <r>
    <n v="5"/>
    <n v="103"/>
    <x v="110"/>
    <s v="101000 Plant In Service"/>
    <n v="1"/>
    <n v="0"/>
    <n v="0"/>
    <n v="0"/>
    <n v="0"/>
    <n v="0"/>
    <n v="0"/>
    <n v="0"/>
    <s v="Wyoming"/>
    <d v="2022-12-01T00:00:00"/>
    <d v="2023-12-01T00:00:00"/>
    <x v="2"/>
    <s v="Regulated Gas (103)"/>
    <s v="Cheyenne Light Fuel &amp; Power Co"/>
    <x v="5"/>
    <x v="45"/>
  </r>
  <r>
    <n v="5"/>
    <n v="103"/>
    <x v="110"/>
    <s v="101000 Plant In Service"/>
    <n v="1"/>
    <n v="0"/>
    <n v="0"/>
    <n v="0"/>
    <n v="0"/>
    <n v="0"/>
    <n v="0"/>
    <n v="0"/>
    <s v="Wyoming"/>
    <d v="2022-12-01T00:00:00"/>
    <d v="2023-12-01T00:00:00"/>
    <x v="3"/>
    <s v="Regulated Gas (103)"/>
    <s v="Cheyenne Light Fuel &amp; Power Co"/>
    <x v="5"/>
    <x v="45"/>
  </r>
  <r>
    <n v="5"/>
    <n v="103"/>
    <x v="110"/>
    <s v="101000 Plant In Service"/>
    <n v="1"/>
    <n v="0"/>
    <n v="0"/>
    <n v="0"/>
    <n v="0"/>
    <n v="0"/>
    <n v="0"/>
    <n v="0"/>
    <s v="Wyoming"/>
    <d v="2022-12-01T00:00:00"/>
    <d v="2023-12-01T00:00:00"/>
    <x v="4"/>
    <s v="Regulated Gas (103)"/>
    <s v="Cheyenne Light Fuel &amp; Power Co"/>
    <x v="5"/>
    <x v="45"/>
  </r>
  <r>
    <n v="5"/>
    <n v="103"/>
    <x v="110"/>
    <s v="101000 Plant In Service"/>
    <n v="1"/>
    <n v="0"/>
    <n v="0"/>
    <n v="0"/>
    <n v="0"/>
    <n v="0"/>
    <n v="0"/>
    <n v="0"/>
    <s v="Wyoming"/>
    <d v="2022-12-01T00:00:00"/>
    <d v="2023-12-01T00:00:00"/>
    <x v="5"/>
    <s v="Regulated Gas (103)"/>
    <s v="Cheyenne Light Fuel &amp; Power Co"/>
    <x v="5"/>
    <x v="45"/>
  </r>
  <r>
    <n v="5"/>
    <n v="103"/>
    <x v="110"/>
    <s v="101000 Plant In Service"/>
    <n v="1"/>
    <n v="0"/>
    <n v="0"/>
    <n v="0"/>
    <n v="0"/>
    <n v="0"/>
    <n v="0"/>
    <n v="0"/>
    <s v="Wyoming"/>
    <d v="2022-12-01T00:00:00"/>
    <d v="2023-12-01T00:00:00"/>
    <x v="6"/>
    <s v="Regulated Gas (103)"/>
    <s v="Cheyenne Light Fuel &amp; Power Co"/>
    <x v="5"/>
    <x v="45"/>
  </r>
  <r>
    <n v="5"/>
    <n v="103"/>
    <x v="110"/>
    <s v="101000 Plant In Service"/>
    <n v="1"/>
    <n v="0"/>
    <n v="0"/>
    <n v="0"/>
    <n v="0"/>
    <n v="0"/>
    <n v="0"/>
    <n v="0"/>
    <s v="Wyoming"/>
    <d v="2022-12-01T00:00:00"/>
    <d v="2023-12-01T00:00:00"/>
    <x v="7"/>
    <s v="Regulated Gas (103)"/>
    <s v="Cheyenne Light Fuel &amp; Power Co"/>
    <x v="5"/>
    <x v="45"/>
  </r>
  <r>
    <n v="5"/>
    <n v="103"/>
    <x v="110"/>
    <s v="101000 Plant In Service"/>
    <n v="1"/>
    <n v="0"/>
    <n v="0"/>
    <n v="0"/>
    <n v="0"/>
    <n v="0"/>
    <n v="0"/>
    <n v="0"/>
    <s v="Wyoming"/>
    <d v="2022-12-01T00:00:00"/>
    <d v="2023-12-01T00:00:00"/>
    <x v="8"/>
    <s v="Regulated Gas (103)"/>
    <s v="Cheyenne Light Fuel &amp; Power Co"/>
    <x v="5"/>
    <x v="45"/>
  </r>
  <r>
    <n v="5"/>
    <n v="103"/>
    <x v="110"/>
    <s v="101000 Plant In Service"/>
    <n v="1"/>
    <n v="0"/>
    <n v="0"/>
    <n v="0"/>
    <n v="0"/>
    <n v="0"/>
    <n v="0"/>
    <n v="0"/>
    <s v="Wyoming"/>
    <d v="2022-12-01T00:00:00"/>
    <d v="2023-12-01T00:00:00"/>
    <x v="9"/>
    <s v="Regulated Gas (103)"/>
    <s v="Cheyenne Light Fuel &amp; Power Co"/>
    <x v="5"/>
    <x v="45"/>
  </r>
  <r>
    <n v="5"/>
    <n v="103"/>
    <x v="110"/>
    <s v="101000 Plant In Service"/>
    <n v="1"/>
    <n v="0"/>
    <n v="0"/>
    <n v="0"/>
    <n v="0"/>
    <n v="0"/>
    <n v="0"/>
    <n v="0"/>
    <s v="Wyoming"/>
    <d v="2022-12-01T00:00:00"/>
    <d v="2023-12-01T00:00:00"/>
    <x v="10"/>
    <s v="Regulated Gas (103)"/>
    <s v="Cheyenne Light Fuel &amp; Power Co"/>
    <x v="5"/>
    <x v="45"/>
  </r>
  <r>
    <n v="5"/>
    <n v="103"/>
    <x v="111"/>
    <s v="101000 Plant In Service"/>
    <n v="1"/>
    <n v="0"/>
    <n v="0"/>
    <n v="0"/>
    <n v="0"/>
    <n v="0"/>
    <n v="0"/>
    <n v="0"/>
    <s v="Wyoming"/>
    <d v="2022-12-01T00:00:00"/>
    <d v="2023-12-01T00:00:00"/>
    <x v="11"/>
    <s v="Regulated Gas (103)"/>
    <s v="Cheyenne Light Fuel &amp; Power Co"/>
    <x v="5"/>
    <x v="46"/>
  </r>
  <r>
    <n v="5"/>
    <n v="103"/>
    <x v="111"/>
    <s v="101000 Plant In Service"/>
    <n v="1"/>
    <n v="0"/>
    <n v="0"/>
    <n v="0"/>
    <n v="0"/>
    <n v="0"/>
    <n v="0"/>
    <n v="0"/>
    <s v="Wyoming"/>
    <d v="2022-12-01T00:00:00"/>
    <d v="2023-12-01T00:00:00"/>
    <x v="12"/>
    <s v="Regulated Gas (103)"/>
    <s v="Cheyenne Light Fuel &amp; Power Co"/>
    <x v="5"/>
    <x v="46"/>
  </r>
  <r>
    <n v="5"/>
    <n v="103"/>
    <x v="111"/>
    <s v="101000 Plant In Service"/>
    <n v="1"/>
    <n v="0"/>
    <n v="0"/>
    <n v="0"/>
    <n v="0"/>
    <n v="0"/>
    <n v="0"/>
    <n v="0"/>
    <s v="Wyoming"/>
    <d v="2022-12-01T00:00:00"/>
    <d v="2023-12-01T00:00:00"/>
    <x v="0"/>
    <s v="Regulated Gas (103)"/>
    <s v="Cheyenne Light Fuel &amp; Power Co"/>
    <x v="5"/>
    <x v="46"/>
  </r>
  <r>
    <n v="5"/>
    <n v="103"/>
    <x v="111"/>
    <s v="101000 Plant In Service"/>
    <n v="1"/>
    <n v="0"/>
    <n v="0"/>
    <n v="0"/>
    <n v="0"/>
    <n v="0"/>
    <n v="0"/>
    <n v="0"/>
    <s v="Wyoming"/>
    <d v="2022-12-01T00:00:00"/>
    <d v="2023-12-01T00:00:00"/>
    <x v="1"/>
    <s v="Regulated Gas (103)"/>
    <s v="Cheyenne Light Fuel &amp; Power Co"/>
    <x v="5"/>
    <x v="46"/>
  </r>
  <r>
    <n v="5"/>
    <n v="103"/>
    <x v="111"/>
    <s v="101000 Plant In Service"/>
    <n v="1"/>
    <n v="0"/>
    <n v="0"/>
    <n v="0"/>
    <n v="0"/>
    <n v="0"/>
    <n v="0"/>
    <n v="0"/>
    <s v="Wyoming"/>
    <d v="2022-12-01T00:00:00"/>
    <d v="2023-12-01T00:00:00"/>
    <x v="2"/>
    <s v="Regulated Gas (103)"/>
    <s v="Cheyenne Light Fuel &amp; Power Co"/>
    <x v="5"/>
    <x v="46"/>
  </r>
  <r>
    <n v="5"/>
    <n v="103"/>
    <x v="111"/>
    <s v="101000 Plant In Service"/>
    <n v="1"/>
    <n v="0"/>
    <n v="0"/>
    <n v="0"/>
    <n v="0"/>
    <n v="0"/>
    <n v="0"/>
    <n v="0"/>
    <s v="Wyoming"/>
    <d v="2022-12-01T00:00:00"/>
    <d v="2023-12-01T00:00:00"/>
    <x v="3"/>
    <s v="Regulated Gas (103)"/>
    <s v="Cheyenne Light Fuel &amp; Power Co"/>
    <x v="5"/>
    <x v="46"/>
  </r>
  <r>
    <n v="5"/>
    <n v="103"/>
    <x v="111"/>
    <s v="101000 Plant In Service"/>
    <n v="1"/>
    <n v="0"/>
    <n v="0"/>
    <n v="0"/>
    <n v="0"/>
    <n v="0"/>
    <n v="0"/>
    <n v="0"/>
    <s v="Wyoming"/>
    <d v="2022-12-01T00:00:00"/>
    <d v="2023-12-01T00:00:00"/>
    <x v="4"/>
    <s v="Regulated Gas (103)"/>
    <s v="Cheyenne Light Fuel &amp; Power Co"/>
    <x v="5"/>
    <x v="46"/>
  </r>
  <r>
    <n v="5"/>
    <n v="103"/>
    <x v="111"/>
    <s v="101000 Plant In Service"/>
    <n v="1"/>
    <n v="0"/>
    <n v="0"/>
    <n v="0"/>
    <n v="0"/>
    <n v="0"/>
    <n v="0"/>
    <n v="0"/>
    <s v="Wyoming"/>
    <d v="2022-12-01T00:00:00"/>
    <d v="2023-12-01T00:00:00"/>
    <x v="5"/>
    <s v="Regulated Gas (103)"/>
    <s v="Cheyenne Light Fuel &amp; Power Co"/>
    <x v="5"/>
    <x v="46"/>
  </r>
  <r>
    <n v="5"/>
    <n v="103"/>
    <x v="111"/>
    <s v="101000 Plant In Service"/>
    <n v="1"/>
    <n v="0"/>
    <n v="0"/>
    <n v="0"/>
    <n v="0"/>
    <n v="0"/>
    <n v="0"/>
    <n v="0"/>
    <s v="Wyoming"/>
    <d v="2022-12-01T00:00:00"/>
    <d v="2023-12-01T00:00:00"/>
    <x v="6"/>
    <s v="Regulated Gas (103)"/>
    <s v="Cheyenne Light Fuel &amp; Power Co"/>
    <x v="5"/>
    <x v="46"/>
  </r>
  <r>
    <n v="5"/>
    <n v="103"/>
    <x v="111"/>
    <s v="101000 Plant In Service"/>
    <n v="1"/>
    <n v="0"/>
    <n v="0"/>
    <n v="0"/>
    <n v="0"/>
    <n v="0"/>
    <n v="0"/>
    <n v="0"/>
    <s v="Wyoming"/>
    <d v="2022-12-01T00:00:00"/>
    <d v="2023-12-01T00:00:00"/>
    <x v="7"/>
    <s v="Regulated Gas (103)"/>
    <s v="Cheyenne Light Fuel &amp; Power Co"/>
    <x v="5"/>
    <x v="46"/>
  </r>
  <r>
    <n v="5"/>
    <n v="103"/>
    <x v="111"/>
    <s v="101000 Plant In Service"/>
    <n v="1"/>
    <n v="0"/>
    <n v="0"/>
    <n v="0"/>
    <n v="0"/>
    <n v="0"/>
    <n v="0"/>
    <n v="0"/>
    <s v="Wyoming"/>
    <d v="2022-12-01T00:00:00"/>
    <d v="2023-12-01T00:00:00"/>
    <x v="8"/>
    <s v="Regulated Gas (103)"/>
    <s v="Cheyenne Light Fuel &amp; Power Co"/>
    <x v="5"/>
    <x v="46"/>
  </r>
  <r>
    <n v="5"/>
    <n v="103"/>
    <x v="111"/>
    <s v="101000 Plant In Service"/>
    <n v="1"/>
    <n v="0"/>
    <n v="0"/>
    <n v="0"/>
    <n v="0"/>
    <n v="0"/>
    <n v="0"/>
    <n v="0"/>
    <s v="Wyoming"/>
    <d v="2022-12-01T00:00:00"/>
    <d v="2023-12-01T00:00:00"/>
    <x v="9"/>
    <s v="Regulated Gas (103)"/>
    <s v="Cheyenne Light Fuel &amp; Power Co"/>
    <x v="5"/>
    <x v="46"/>
  </r>
  <r>
    <n v="5"/>
    <n v="103"/>
    <x v="111"/>
    <s v="101000 Plant In Service"/>
    <n v="1"/>
    <n v="0"/>
    <n v="0"/>
    <n v="0"/>
    <n v="0"/>
    <n v="0"/>
    <n v="0"/>
    <n v="0"/>
    <s v="Wyoming"/>
    <d v="2022-12-01T00:00:00"/>
    <d v="2023-12-01T00:00:00"/>
    <x v="10"/>
    <s v="Regulated Gas (103)"/>
    <s v="Cheyenne Light Fuel &amp; Power Co"/>
    <x v="5"/>
    <x v="46"/>
  </r>
  <r>
    <n v="5"/>
    <n v="103"/>
    <x v="112"/>
    <s v="101000 Plant In Service"/>
    <n v="1"/>
    <n v="0"/>
    <n v="0"/>
    <n v="0"/>
    <n v="0"/>
    <n v="0"/>
    <n v="0"/>
    <n v="0"/>
    <s v="Wyoming"/>
    <d v="2022-12-01T00:00:00"/>
    <d v="2023-12-01T00:00:00"/>
    <x v="11"/>
    <s v="Regulated Gas (103)"/>
    <s v="Cheyenne Light Fuel &amp; Power Co"/>
    <x v="5"/>
    <x v="47"/>
  </r>
  <r>
    <n v="5"/>
    <n v="103"/>
    <x v="112"/>
    <s v="101000 Plant In Service"/>
    <n v="1"/>
    <n v="0"/>
    <n v="0"/>
    <n v="0"/>
    <n v="0"/>
    <n v="0"/>
    <n v="0"/>
    <n v="0"/>
    <s v="Wyoming"/>
    <d v="2022-12-01T00:00:00"/>
    <d v="2023-12-01T00:00:00"/>
    <x v="12"/>
    <s v="Regulated Gas (103)"/>
    <s v="Cheyenne Light Fuel &amp; Power Co"/>
    <x v="5"/>
    <x v="47"/>
  </r>
  <r>
    <n v="5"/>
    <n v="103"/>
    <x v="112"/>
    <s v="101000 Plant In Service"/>
    <n v="1"/>
    <n v="0"/>
    <n v="0"/>
    <n v="0"/>
    <n v="0"/>
    <n v="0"/>
    <n v="0"/>
    <n v="0"/>
    <s v="Wyoming"/>
    <d v="2022-12-01T00:00:00"/>
    <d v="2023-12-01T00:00:00"/>
    <x v="0"/>
    <s v="Regulated Gas (103)"/>
    <s v="Cheyenne Light Fuel &amp; Power Co"/>
    <x v="5"/>
    <x v="47"/>
  </r>
  <r>
    <n v="5"/>
    <n v="103"/>
    <x v="112"/>
    <s v="101000 Plant In Service"/>
    <n v="1"/>
    <n v="0"/>
    <n v="0"/>
    <n v="0"/>
    <n v="0"/>
    <n v="0"/>
    <n v="0"/>
    <n v="0"/>
    <s v="Wyoming"/>
    <d v="2022-12-01T00:00:00"/>
    <d v="2023-12-01T00:00:00"/>
    <x v="1"/>
    <s v="Regulated Gas (103)"/>
    <s v="Cheyenne Light Fuel &amp; Power Co"/>
    <x v="5"/>
    <x v="47"/>
  </r>
  <r>
    <n v="5"/>
    <n v="103"/>
    <x v="112"/>
    <s v="101000 Plant In Service"/>
    <n v="1"/>
    <n v="0"/>
    <n v="0"/>
    <n v="0"/>
    <n v="0"/>
    <n v="0"/>
    <n v="0"/>
    <n v="0"/>
    <s v="Wyoming"/>
    <d v="2022-12-01T00:00:00"/>
    <d v="2023-12-01T00:00:00"/>
    <x v="2"/>
    <s v="Regulated Gas (103)"/>
    <s v="Cheyenne Light Fuel &amp; Power Co"/>
    <x v="5"/>
    <x v="47"/>
  </r>
  <r>
    <n v="5"/>
    <n v="103"/>
    <x v="112"/>
    <s v="101000 Plant In Service"/>
    <n v="1"/>
    <n v="0"/>
    <n v="0"/>
    <n v="0"/>
    <n v="0"/>
    <n v="0"/>
    <n v="0"/>
    <n v="0"/>
    <s v="Wyoming"/>
    <d v="2022-12-01T00:00:00"/>
    <d v="2023-12-01T00:00:00"/>
    <x v="3"/>
    <s v="Regulated Gas (103)"/>
    <s v="Cheyenne Light Fuel &amp; Power Co"/>
    <x v="5"/>
    <x v="47"/>
  </r>
  <r>
    <n v="5"/>
    <n v="103"/>
    <x v="112"/>
    <s v="101000 Plant In Service"/>
    <n v="1"/>
    <n v="0"/>
    <n v="0"/>
    <n v="0"/>
    <n v="0"/>
    <n v="0"/>
    <n v="0"/>
    <n v="0"/>
    <s v="Wyoming"/>
    <d v="2022-12-01T00:00:00"/>
    <d v="2023-12-01T00:00:00"/>
    <x v="4"/>
    <s v="Regulated Gas (103)"/>
    <s v="Cheyenne Light Fuel &amp; Power Co"/>
    <x v="5"/>
    <x v="47"/>
  </r>
  <r>
    <n v="5"/>
    <n v="103"/>
    <x v="112"/>
    <s v="101000 Plant In Service"/>
    <n v="1"/>
    <n v="0"/>
    <n v="0"/>
    <n v="0"/>
    <n v="0"/>
    <n v="0"/>
    <n v="0"/>
    <n v="0"/>
    <s v="Wyoming"/>
    <d v="2022-12-01T00:00:00"/>
    <d v="2023-12-01T00:00:00"/>
    <x v="5"/>
    <s v="Regulated Gas (103)"/>
    <s v="Cheyenne Light Fuel &amp; Power Co"/>
    <x v="5"/>
    <x v="47"/>
  </r>
  <r>
    <n v="5"/>
    <n v="103"/>
    <x v="112"/>
    <s v="101000 Plant In Service"/>
    <n v="1"/>
    <n v="0"/>
    <n v="0"/>
    <n v="0"/>
    <n v="0"/>
    <n v="0"/>
    <n v="0"/>
    <n v="0"/>
    <s v="Wyoming"/>
    <d v="2022-12-01T00:00:00"/>
    <d v="2023-12-01T00:00:00"/>
    <x v="6"/>
    <s v="Regulated Gas (103)"/>
    <s v="Cheyenne Light Fuel &amp; Power Co"/>
    <x v="5"/>
    <x v="47"/>
  </r>
  <r>
    <n v="5"/>
    <n v="103"/>
    <x v="112"/>
    <s v="101000 Plant In Service"/>
    <n v="1"/>
    <n v="0"/>
    <n v="0"/>
    <n v="0"/>
    <n v="0"/>
    <n v="0"/>
    <n v="0"/>
    <n v="0"/>
    <s v="Wyoming"/>
    <d v="2022-12-01T00:00:00"/>
    <d v="2023-12-01T00:00:00"/>
    <x v="7"/>
    <s v="Regulated Gas (103)"/>
    <s v="Cheyenne Light Fuel &amp; Power Co"/>
    <x v="5"/>
    <x v="47"/>
  </r>
  <r>
    <n v="5"/>
    <n v="103"/>
    <x v="112"/>
    <s v="101000 Plant In Service"/>
    <n v="1"/>
    <n v="0"/>
    <n v="0"/>
    <n v="0"/>
    <n v="0"/>
    <n v="0"/>
    <n v="0"/>
    <n v="0"/>
    <s v="Wyoming"/>
    <d v="2022-12-01T00:00:00"/>
    <d v="2023-12-01T00:00:00"/>
    <x v="8"/>
    <s v="Regulated Gas (103)"/>
    <s v="Cheyenne Light Fuel &amp; Power Co"/>
    <x v="5"/>
    <x v="47"/>
  </r>
  <r>
    <n v="5"/>
    <n v="103"/>
    <x v="112"/>
    <s v="101000 Plant In Service"/>
    <n v="1"/>
    <n v="0"/>
    <n v="0"/>
    <n v="0"/>
    <n v="0"/>
    <n v="0"/>
    <n v="0"/>
    <n v="0"/>
    <s v="Wyoming"/>
    <d v="2022-12-01T00:00:00"/>
    <d v="2023-12-01T00:00:00"/>
    <x v="9"/>
    <s v="Regulated Gas (103)"/>
    <s v="Cheyenne Light Fuel &amp; Power Co"/>
    <x v="5"/>
    <x v="47"/>
  </r>
  <r>
    <n v="5"/>
    <n v="103"/>
    <x v="112"/>
    <s v="101000 Plant In Service"/>
    <n v="1"/>
    <n v="0"/>
    <n v="0"/>
    <n v="0"/>
    <n v="0"/>
    <n v="0"/>
    <n v="0"/>
    <n v="0"/>
    <s v="Wyoming"/>
    <d v="2022-12-01T00:00:00"/>
    <d v="2023-12-01T00:00:00"/>
    <x v="10"/>
    <s v="Regulated Gas (103)"/>
    <s v="Cheyenne Light Fuel &amp; Power Co"/>
    <x v="5"/>
    <x v="47"/>
  </r>
  <r>
    <n v="5"/>
    <n v="103"/>
    <x v="113"/>
    <s v="101000 Plant In Service"/>
    <n v="1"/>
    <n v="0"/>
    <n v="0"/>
    <n v="0"/>
    <n v="0"/>
    <n v="0"/>
    <n v="0"/>
    <n v="0"/>
    <s v="Wyoming"/>
    <d v="2022-12-01T00:00:00"/>
    <d v="2023-12-01T00:00:00"/>
    <x v="11"/>
    <s v="Regulated Gas (103)"/>
    <s v="Cheyenne Light Fuel &amp; Power Co"/>
    <x v="5"/>
    <x v="47"/>
  </r>
  <r>
    <n v="5"/>
    <n v="103"/>
    <x v="113"/>
    <s v="101000 Plant In Service"/>
    <n v="1"/>
    <n v="0"/>
    <n v="0"/>
    <n v="0"/>
    <n v="0"/>
    <n v="0"/>
    <n v="0"/>
    <n v="0"/>
    <s v="Wyoming"/>
    <d v="2022-12-01T00:00:00"/>
    <d v="2023-12-01T00:00:00"/>
    <x v="12"/>
    <s v="Regulated Gas (103)"/>
    <s v="Cheyenne Light Fuel &amp; Power Co"/>
    <x v="5"/>
    <x v="47"/>
  </r>
  <r>
    <n v="5"/>
    <n v="103"/>
    <x v="113"/>
    <s v="101000 Plant In Service"/>
    <n v="1"/>
    <n v="0"/>
    <n v="0"/>
    <n v="0"/>
    <n v="0"/>
    <n v="0"/>
    <n v="0"/>
    <n v="0"/>
    <s v="Wyoming"/>
    <d v="2022-12-01T00:00:00"/>
    <d v="2023-12-01T00:00:00"/>
    <x v="0"/>
    <s v="Regulated Gas (103)"/>
    <s v="Cheyenne Light Fuel &amp; Power Co"/>
    <x v="5"/>
    <x v="47"/>
  </r>
  <r>
    <n v="5"/>
    <n v="103"/>
    <x v="113"/>
    <s v="101000 Plant In Service"/>
    <n v="1"/>
    <n v="0"/>
    <n v="0"/>
    <n v="0"/>
    <n v="0"/>
    <n v="0"/>
    <n v="0"/>
    <n v="0"/>
    <s v="Wyoming"/>
    <d v="2022-12-01T00:00:00"/>
    <d v="2023-12-01T00:00:00"/>
    <x v="1"/>
    <s v="Regulated Gas (103)"/>
    <s v="Cheyenne Light Fuel &amp; Power Co"/>
    <x v="5"/>
    <x v="47"/>
  </r>
  <r>
    <n v="5"/>
    <n v="103"/>
    <x v="113"/>
    <s v="101000 Plant In Service"/>
    <n v="1"/>
    <n v="0"/>
    <n v="0"/>
    <n v="0"/>
    <n v="0"/>
    <n v="0"/>
    <n v="0"/>
    <n v="0"/>
    <s v="Wyoming"/>
    <d v="2022-12-01T00:00:00"/>
    <d v="2023-12-01T00:00:00"/>
    <x v="2"/>
    <s v="Regulated Gas (103)"/>
    <s v="Cheyenne Light Fuel &amp; Power Co"/>
    <x v="5"/>
    <x v="47"/>
  </r>
  <r>
    <n v="5"/>
    <n v="103"/>
    <x v="113"/>
    <s v="101000 Plant In Service"/>
    <n v="1"/>
    <n v="0"/>
    <n v="0"/>
    <n v="0"/>
    <n v="0"/>
    <n v="0"/>
    <n v="0"/>
    <n v="0"/>
    <s v="Wyoming"/>
    <d v="2022-12-01T00:00:00"/>
    <d v="2023-12-01T00:00:00"/>
    <x v="3"/>
    <s v="Regulated Gas (103)"/>
    <s v="Cheyenne Light Fuel &amp; Power Co"/>
    <x v="5"/>
    <x v="47"/>
  </r>
  <r>
    <n v="5"/>
    <n v="103"/>
    <x v="113"/>
    <s v="101000 Plant In Service"/>
    <n v="1"/>
    <n v="0"/>
    <n v="0"/>
    <n v="0"/>
    <n v="0"/>
    <n v="0"/>
    <n v="0"/>
    <n v="0"/>
    <s v="Wyoming"/>
    <d v="2022-12-01T00:00:00"/>
    <d v="2023-12-01T00:00:00"/>
    <x v="4"/>
    <s v="Regulated Gas (103)"/>
    <s v="Cheyenne Light Fuel &amp; Power Co"/>
    <x v="5"/>
    <x v="47"/>
  </r>
  <r>
    <n v="5"/>
    <n v="103"/>
    <x v="113"/>
    <s v="101000 Plant In Service"/>
    <n v="1"/>
    <n v="0"/>
    <n v="0"/>
    <n v="0"/>
    <n v="0"/>
    <n v="0"/>
    <n v="0"/>
    <n v="0"/>
    <s v="Wyoming"/>
    <d v="2022-12-01T00:00:00"/>
    <d v="2023-12-01T00:00:00"/>
    <x v="5"/>
    <s v="Regulated Gas (103)"/>
    <s v="Cheyenne Light Fuel &amp; Power Co"/>
    <x v="5"/>
    <x v="47"/>
  </r>
  <r>
    <n v="5"/>
    <n v="103"/>
    <x v="113"/>
    <s v="101000 Plant In Service"/>
    <n v="1"/>
    <n v="0"/>
    <n v="0"/>
    <n v="0"/>
    <n v="0"/>
    <n v="0"/>
    <n v="0"/>
    <n v="0"/>
    <s v="Wyoming"/>
    <d v="2022-12-01T00:00:00"/>
    <d v="2023-12-01T00:00:00"/>
    <x v="6"/>
    <s v="Regulated Gas (103)"/>
    <s v="Cheyenne Light Fuel &amp; Power Co"/>
    <x v="5"/>
    <x v="47"/>
  </r>
  <r>
    <n v="5"/>
    <n v="103"/>
    <x v="113"/>
    <s v="101000 Plant In Service"/>
    <n v="1"/>
    <n v="0"/>
    <n v="0"/>
    <n v="0"/>
    <n v="0"/>
    <n v="0"/>
    <n v="0"/>
    <n v="0"/>
    <s v="Wyoming"/>
    <d v="2022-12-01T00:00:00"/>
    <d v="2023-12-01T00:00:00"/>
    <x v="7"/>
    <s v="Regulated Gas (103)"/>
    <s v="Cheyenne Light Fuel &amp; Power Co"/>
    <x v="5"/>
    <x v="47"/>
  </r>
  <r>
    <n v="5"/>
    <n v="103"/>
    <x v="113"/>
    <s v="101000 Plant In Service"/>
    <n v="1"/>
    <n v="0"/>
    <n v="0"/>
    <n v="0"/>
    <n v="0"/>
    <n v="0"/>
    <n v="0"/>
    <n v="0"/>
    <s v="Wyoming"/>
    <d v="2022-12-01T00:00:00"/>
    <d v="2023-12-01T00:00:00"/>
    <x v="8"/>
    <s v="Regulated Gas (103)"/>
    <s v="Cheyenne Light Fuel &amp; Power Co"/>
    <x v="5"/>
    <x v="47"/>
  </r>
  <r>
    <n v="5"/>
    <n v="103"/>
    <x v="113"/>
    <s v="101000 Plant In Service"/>
    <n v="1"/>
    <n v="0"/>
    <n v="0"/>
    <n v="0"/>
    <n v="0"/>
    <n v="0"/>
    <n v="0"/>
    <n v="0"/>
    <s v="Wyoming"/>
    <d v="2022-12-01T00:00:00"/>
    <d v="2023-12-01T00:00:00"/>
    <x v="9"/>
    <s v="Regulated Gas (103)"/>
    <s v="Cheyenne Light Fuel &amp; Power Co"/>
    <x v="5"/>
    <x v="47"/>
  </r>
  <r>
    <n v="5"/>
    <n v="103"/>
    <x v="113"/>
    <s v="101000 Plant In Service"/>
    <n v="1"/>
    <n v="0"/>
    <n v="0"/>
    <n v="0"/>
    <n v="0"/>
    <n v="0"/>
    <n v="0"/>
    <n v="0"/>
    <s v="Wyoming"/>
    <d v="2022-12-01T00:00:00"/>
    <d v="2023-12-01T00:00:00"/>
    <x v="10"/>
    <s v="Regulated Gas (103)"/>
    <s v="Cheyenne Light Fuel &amp; Power Co"/>
    <x v="5"/>
    <x v="47"/>
  </r>
  <r>
    <n v="5"/>
    <n v="103"/>
    <x v="114"/>
    <s v="101000 Plant In Service"/>
    <n v="1"/>
    <n v="0"/>
    <n v="0"/>
    <n v="0"/>
    <n v="0"/>
    <n v="0"/>
    <n v="0"/>
    <n v="0"/>
    <s v="Wyoming"/>
    <d v="2022-12-01T00:00:00"/>
    <d v="2023-12-01T00:00:00"/>
    <x v="11"/>
    <s v="Regulated Gas (103)"/>
    <s v="Cheyenne Light Fuel &amp; Power Co"/>
    <x v="5"/>
    <x v="47"/>
  </r>
  <r>
    <n v="5"/>
    <n v="103"/>
    <x v="114"/>
    <s v="101000 Plant In Service"/>
    <n v="1"/>
    <n v="0"/>
    <n v="0"/>
    <n v="0"/>
    <n v="0"/>
    <n v="0"/>
    <n v="0"/>
    <n v="0"/>
    <s v="Wyoming"/>
    <d v="2022-12-01T00:00:00"/>
    <d v="2023-12-01T00:00:00"/>
    <x v="12"/>
    <s v="Regulated Gas (103)"/>
    <s v="Cheyenne Light Fuel &amp; Power Co"/>
    <x v="5"/>
    <x v="47"/>
  </r>
  <r>
    <n v="5"/>
    <n v="103"/>
    <x v="114"/>
    <s v="101000 Plant In Service"/>
    <n v="1"/>
    <n v="0"/>
    <n v="0"/>
    <n v="0"/>
    <n v="0"/>
    <n v="0"/>
    <n v="0"/>
    <n v="0"/>
    <s v="Wyoming"/>
    <d v="2022-12-01T00:00:00"/>
    <d v="2023-12-01T00:00:00"/>
    <x v="0"/>
    <s v="Regulated Gas (103)"/>
    <s v="Cheyenne Light Fuel &amp; Power Co"/>
    <x v="5"/>
    <x v="47"/>
  </r>
  <r>
    <n v="5"/>
    <n v="103"/>
    <x v="114"/>
    <s v="101000 Plant In Service"/>
    <n v="1"/>
    <n v="0"/>
    <n v="0"/>
    <n v="0"/>
    <n v="0"/>
    <n v="0"/>
    <n v="0"/>
    <n v="0"/>
    <s v="Wyoming"/>
    <d v="2022-12-01T00:00:00"/>
    <d v="2023-12-01T00:00:00"/>
    <x v="1"/>
    <s v="Regulated Gas (103)"/>
    <s v="Cheyenne Light Fuel &amp; Power Co"/>
    <x v="5"/>
    <x v="47"/>
  </r>
  <r>
    <n v="5"/>
    <n v="103"/>
    <x v="114"/>
    <s v="101000 Plant In Service"/>
    <n v="1"/>
    <n v="0"/>
    <n v="0"/>
    <n v="0"/>
    <n v="0"/>
    <n v="0"/>
    <n v="0"/>
    <n v="0"/>
    <s v="Wyoming"/>
    <d v="2022-12-01T00:00:00"/>
    <d v="2023-12-01T00:00:00"/>
    <x v="2"/>
    <s v="Regulated Gas (103)"/>
    <s v="Cheyenne Light Fuel &amp; Power Co"/>
    <x v="5"/>
    <x v="47"/>
  </r>
  <r>
    <n v="5"/>
    <n v="103"/>
    <x v="114"/>
    <s v="101000 Plant In Service"/>
    <n v="1"/>
    <n v="0"/>
    <n v="0"/>
    <n v="0"/>
    <n v="0"/>
    <n v="0"/>
    <n v="0"/>
    <n v="0"/>
    <s v="Wyoming"/>
    <d v="2022-12-01T00:00:00"/>
    <d v="2023-12-01T00:00:00"/>
    <x v="3"/>
    <s v="Regulated Gas (103)"/>
    <s v="Cheyenne Light Fuel &amp; Power Co"/>
    <x v="5"/>
    <x v="47"/>
  </r>
  <r>
    <n v="5"/>
    <n v="103"/>
    <x v="114"/>
    <s v="101000 Plant In Service"/>
    <n v="1"/>
    <n v="0"/>
    <n v="0"/>
    <n v="0"/>
    <n v="0"/>
    <n v="0"/>
    <n v="0"/>
    <n v="0"/>
    <s v="Wyoming"/>
    <d v="2022-12-01T00:00:00"/>
    <d v="2023-12-01T00:00:00"/>
    <x v="4"/>
    <s v="Regulated Gas (103)"/>
    <s v="Cheyenne Light Fuel &amp; Power Co"/>
    <x v="5"/>
    <x v="47"/>
  </r>
  <r>
    <n v="5"/>
    <n v="103"/>
    <x v="114"/>
    <s v="101000 Plant In Service"/>
    <n v="1"/>
    <n v="0"/>
    <n v="0"/>
    <n v="0"/>
    <n v="0"/>
    <n v="0"/>
    <n v="0"/>
    <n v="0"/>
    <s v="Wyoming"/>
    <d v="2022-12-01T00:00:00"/>
    <d v="2023-12-01T00:00:00"/>
    <x v="5"/>
    <s v="Regulated Gas (103)"/>
    <s v="Cheyenne Light Fuel &amp; Power Co"/>
    <x v="5"/>
    <x v="47"/>
  </r>
  <r>
    <n v="5"/>
    <n v="103"/>
    <x v="114"/>
    <s v="101000 Plant In Service"/>
    <n v="1"/>
    <n v="0"/>
    <n v="0"/>
    <n v="0"/>
    <n v="0"/>
    <n v="0"/>
    <n v="0"/>
    <n v="0"/>
    <s v="Wyoming"/>
    <d v="2022-12-01T00:00:00"/>
    <d v="2023-12-01T00:00:00"/>
    <x v="6"/>
    <s v="Regulated Gas (103)"/>
    <s v="Cheyenne Light Fuel &amp; Power Co"/>
    <x v="5"/>
    <x v="47"/>
  </r>
  <r>
    <n v="5"/>
    <n v="103"/>
    <x v="114"/>
    <s v="101000 Plant In Service"/>
    <n v="1"/>
    <n v="0"/>
    <n v="0"/>
    <n v="0"/>
    <n v="0"/>
    <n v="0"/>
    <n v="0"/>
    <n v="0"/>
    <s v="Wyoming"/>
    <d v="2022-12-01T00:00:00"/>
    <d v="2023-12-01T00:00:00"/>
    <x v="7"/>
    <s v="Regulated Gas (103)"/>
    <s v="Cheyenne Light Fuel &amp; Power Co"/>
    <x v="5"/>
    <x v="47"/>
  </r>
  <r>
    <n v="5"/>
    <n v="103"/>
    <x v="114"/>
    <s v="101000 Plant In Service"/>
    <n v="1"/>
    <n v="0"/>
    <n v="0"/>
    <n v="0"/>
    <n v="0"/>
    <n v="0"/>
    <n v="0"/>
    <n v="0"/>
    <s v="Wyoming"/>
    <d v="2022-12-01T00:00:00"/>
    <d v="2023-12-01T00:00:00"/>
    <x v="8"/>
    <s v="Regulated Gas (103)"/>
    <s v="Cheyenne Light Fuel &amp; Power Co"/>
    <x v="5"/>
    <x v="47"/>
  </r>
  <r>
    <n v="5"/>
    <n v="103"/>
    <x v="114"/>
    <s v="101000 Plant In Service"/>
    <n v="1"/>
    <n v="0"/>
    <n v="0"/>
    <n v="0"/>
    <n v="0"/>
    <n v="0"/>
    <n v="0"/>
    <n v="0"/>
    <s v="Wyoming"/>
    <d v="2022-12-01T00:00:00"/>
    <d v="2023-12-01T00:00:00"/>
    <x v="9"/>
    <s v="Regulated Gas (103)"/>
    <s v="Cheyenne Light Fuel &amp; Power Co"/>
    <x v="5"/>
    <x v="47"/>
  </r>
  <r>
    <n v="5"/>
    <n v="103"/>
    <x v="114"/>
    <s v="101000 Plant In Service"/>
    <n v="1"/>
    <n v="0"/>
    <n v="0"/>
    <n v="0"/>
    <n v="0"/>
    <n v="0"/>
    <n v="0"/>
    <n v="0"/>
    <s v="Wyoming"/>
    <d v="2022-12-01T00:00:00"/>
    <d v="2023-12-01T00:00:00"/>
    <x v="10"/>
    <s v="Regulated Gas (103)"/>
    <s v="Cheyenne Light Fuel &amp; Power Co"/>
    <x v="5"/>
    <x v="47"/>
  </r>
  <r>
    <n v="5"/>
    <n v="103"/>
    <x v="115"/>
    <s v="101000 Plant In Service"/>
    <n v="1"/>
    <n v="0"/>
    <n v="0"/>
    <n v="0"/>
    <n v="0"/>
    <n v="0"/>
    <n v="0"/>
    <n v="0"/>
    <s v="Wyoming"/>
    <d v="2022-12-01T00:00:00"/>
    <d v="2023-12-01T00:00:00"/>
    <x v="11"/>
    <s v="Regulated Gas (103)"/>
    <s v="Cheyenne Light Fuel &amp; Power Co"/>
    <x v="5"/>
    <x v="48"/>
  </r>
  <r>
    <n v="5"/>
    <n v="103"/>
    <x v="115"/>
    <s v="101000 Plant In Service"/>
    <n v="1"/>
    <n v="0"/>
    <n v="0"/>
    <n v="0"/>
    <n v="0"/>
    <n v="0"/>
    <n v="0"/>
    <n v="0"/>
    <s v="Wyoming"/>
    <d v="2022-12-01T00:00:00"/>
    <d v="2023-12-01T00:00:00"/>
    <x v="12"/>
    <s v="Regulated Gas (103)"/>
    <s v="Cheyenne Light Fuel &amp; Power Co"/>
    <x v="5"/>
    <x v="48"/>
  </r>
  <r>
    <n v="5"/>
    <n v="103"/>
    <x v="115"/>
    <s v="101000 Plant In Service"/>
    <n v="1"/>
    <n v="0"/>
    <n v="0"/>
    <n v="0"/>
    <n v="0"/>
    <n v="0"/>
    <n v="0"/>
    <n v="0"/>
    <s v="Wyoming"/>
    <d v="2022-12-01T00:00:00"/>
    <d v="2023-12-01T00:00:00"/>
    <x v="0"/>
    <s v="Regulated Gas (103)"/>
    <s v="Cheyenne Light Fuel &amp; Power Co"/>
    <x v="5"/>
    <x v="48"/>
  </r>
  <r>
    <n v="5"/>
    <n v="103"/>
    <x v="115"/>
    <s v="101000 Plant In Service"/>
    <n v="1"/>
    <n v="0"/>
    <n v="0"/>
    <n v="0"/>
    <n v="0"/>
    <n v="0"/>
    <n v="0"/>
    <n v="0"/>
    <s v="Wyoming"/>
    <d v="2022-12-01T00:00:00"/>
    <d v="2023-12-01T00:00:00"/>
    <x v="1"/>
    <s v="Regulated Gas (103)"/>
    <s v="Cheyenne Light Fuel &amp; Power Co"/>
    <x v="5"/>
    <x v="48"/>
  </r>
  <r>
    <n v="5"/>
    <n v="103"/>
    <x v="115"/>
    <s v="101000 Plant In Service"/>
    <n v="1"/>
    <n v="0"/>
    <n v="0"/>
    <n v="0"/>
    <n v="0"/>
    <n v="0"/>
    <n v="0"/>
    <n v="0"/>
    <s v="Wyoming"/>
    <d v="2022-12-01T00:00:00"/>
    <d v="2023-12-01T00:00:00"/>
    <x v="2"/>
    <s v="Regulated Gas (103)"/>
    <s v="Cheyenne Light Fuel &amp; Power Co"/>
    <x v="5"/>
    <x v="48"/>
  </r>
  <r>
    <n v="5"/>
    <n v="103"/>
    <x v="115"/>
    <s v="101000 Plant In Service"/>
    <n v="1"/>
    <n v="0"/>
    <n v="0"/>
    <n v="0"/>
    <n v="0"/>
    <n v="0"/>
    <n v="0"/>
    <n v="0"/>
    <s v="Wyoming"/>
    <d v="2022-12-01T00:00:00"/>
    <d v="2023-12-01T00:00:00"/>
    <x v="3"/>
    <s v="Regulated Gas (103)"/>
    <s v="Cheyenne Light Fuel &amp; Power Co"/>
    <x v="5"/>
    <x v="48"/>
  </r>
  <r>
    <n v="5"/>
    <n v="103"/>
    <x v="115"/>
    <s v="101000 Plant In Service"/>
    <n v="1"/>
    <n v="0"/>
    <n v="0"/>
    <n v="0"/>
    <n v="0"/>
    <n v="0"/>
    <n v="0"/>
    <n v="0"/>
    <s v="Wyoming"/>
    <d v="2022-12-01T00:00:00"/>
    <d v="2023-12-01T00:00:00"/>
    <x v="4"/>
    <s v="Regulated Gas (103)"/>
    <s v="Cheyenne Light Fuel &amp; Power Co"/>
    <x v="5"/>
    <x v="48"/>
  </r>
  <r>
    <n v="5"/>
    <n v="103"/>
    <x v="115"/>
    <s v="101000 Plant In Service"/>
    <n v="1"/>
    <n v="0"/>
    <n v="0"/>
    <n v="0"/>
    <n v="0"/>
    <n v="0"/>
    <n v="0"/>
    <n v="0"/>
    <s v="Wyoming"/>
    <d v="2022-12-01T00:00:00"/>
    <d v="2023-12-01T00:00:00"/>
    <x v="5"/>
    <s v="Regulated Gas (103)"/>
    <s v="Cheyenne Light Fuel &amp; Power Co"/>
    <x v="5"/>
    <x v="48"/>
  </r>
  <r>
    <n v="5"/>
    <n v="103"/>
    <x v="115"/>
    <s v="101000 Plant In Service"/>
    <n v="1"/>
    <n v="0"/>
    <n v="0"/>
    <n v="0"/>
    <n v="0"/>
    <n v="0"/>
    <n v="0"/>
    <n v="0"/>
    <s v="Wyoming"/>
    <d v="2022-12-01T00:00:00"/>
    <d v="2023-12-01T00:00:00"/>
    <x v="6"/>
    <s v="Regulated Gas (103)"/>
    <s v="Cheyenne Light Fuel &amp; Power Co"/>
    <x v="5"/>
    <x v="48"/>
  </r>
  <r>
    <n v="5"/>
    <n v="103"/>
    <x v="115"/>
    <s v="101000 Plant In Service"/>
    <n v="1"/>
    <n v="0"/>
    <n v="0"/>
    <n v="0"/>
    <n v="0"/>
    <n v="0"/>
    <n v="0"/>
    <n v="0"/>
    <s v="Wyoming"/>
    <d v="2022-12-01T00:00:00"/>
    <d v="2023-12-01T00:00:00"/>
    <x v="7"/>
    <s v="Regulated Gas (103)"/>
    <s v="Cheyenne Light Fuel &amp; Power Co"/>
    <x v="5"/>
    <x v="48"/>
  </r>
  <r>
    <n v="5"/>
    <n v="103"/>
    <x v="115"/>
    <s v="101000 Plant In Service"/>
    <n v="1"/>
    <n v="0"/>
    <n v="0"/>
    <n v="0"/>
    <n v="0"/>
    <n v="0"/>
    <n v="0"/>
    <n v="0"/>
    <s v="Wyoming"/>
    <d v="2022-12-01T00:00:00"/>
    <d v="2023-12-01T00:00:00"/>
    <x v="8"/>
    <s v="Regulated Gas (103)"/>
    <s v="Cheyenne Light Fuel &amp; Power Co"/>
    <x v="5"/>
    <x v="48"/>
  </r>
  <r>
    <n v="5"/>
    <n v="103"/>
    <x v="115"/>
    <s v="101000 Plant In Service"/>
    <n v="1"/>
    <n v="0"/>
    <n v="0"/>
    <n v="0"/>
    <n v="0"/>
    <n v="0"/>
    <n v="0"/>
    <n v="0"/>
    <s v="Wyoming"/>
    <d v="2022-12-01T00:00:00"/>
    <d v="2023-12-01T00:00:00"/>
    <x v="9"/>
    <s v="Regulated Gas (103)"/>
    <s v="Cheyenne Light Fuel &amp; Power Co"/>
    <x v="5"/>
    <x v="48"/>
  </r>
  <r>
    <n v="5"/>
    <n v="103"/>
    <x v="115"/>
    <s v="101000 Plant In Service"/>
    <n v="1"/>
    <n v="0"/>
    <n v="0"/>
    <n v="0"/>
    <n v="0"/>
    <n v="0"/>
    <n v="0"/>
    <n v="0"/>
    <s v="Wyoming"/>
    <d v="2022-12-01T00:00:00"/>
    <d v="2023-12-01T00:00:00"/>
    <x v="10"/>
    <s v="Regulated Gas (103)"/>
    <s v="Cheyenne Light Fuel &amp; Power Co"/>
    <x v="5"/>
    <x v="48"/>
  </r>
  <r>
    <n v="5"/>
    <n v="103"/>
    <x v="116"/>
    <s v="101000 Plant In Service"/>
    <n v="1"/>
    <n v="0"/>
    <n v="0"/>
    <n v="0"/>
    <n v="0"/>
    <n v="0"/>
    <n v="0"/>
    <n v="0"/>
    <s v="Wyoming"/>
    <d v="2022-12-01T00:00:00"/>
    <d v="2023-12-01T00:00:00"/>
    <x v="11"/>
    <s v="Regulated Gas (103)"/>
    <s v="Cheyenne Light Fuel &amp; Power Co"/>
    <x v="5"/>
    <x v="48"/>
  </r>
  <r>
    <n v="5"/>
    <n v="103"/>
    <x v="116"/>
    <s v="101000 Plant In Service"/>
    <n v="1"/>
    <n v="0"/>
    <n v="0"/>
    <n v="0"/>
    <n v="0"/>
    <n v="0"/>
    <n v="0"/>
    <n v="0"/>
    <s v="Wyoming"/>
    <d v="2022-12-01T00:00:00"/>
    <d v="2023-12-01T00:00:00"/>
    <x v="12"/>
    <s v="Regulated Gas (103)"/>
    <s v="Cheyenne Light Fuel &amp; Power Co"/>
    <x v="5"/>
    <x v="48"/>
  </r>
  <r>
    <n v="5"/>
    <n v="103"/>
    <x v="116"/>
    <s v="101000 Plant In Service"/>
    <n v="1"/>
    <n v="0"/>
    <n v="0"/>
    <n v="0"/>
    <n v="0"/>
    <n v="0"/>
    <n v="0"/>
    <n v="0"/>
    <s v="Wyoming"/>
    <d v="2022-12-01T00:00:00"/>
    <d v="2023-12-01T00:00:00"/>
    <x v="0"/>
    <s v="Regulated Gas (103)"/>
    <s v="Cheyenne Light Fuel &amp; Power Co"/>
    <x v="5"/>
    <x v="48"/>
  </r>
  <r>
    <n v="5"/>
    <n v="103"/>
    <x v="116"/>
    <s v="101000 Plant In Service"/>
    <n v="1"/>
    <n v="0"/>
    <n v="0"/>
    <n v="0"/>
    <n v="0"/>
    <n v="0"/>
    <n v="0"/>
    <n v="0"/>
    <s v="Wyoming"/>
    <d v="2022-12-01T00:00:00"/>
    <d v="2023-12-01T00:00:00"/>
    <x v="1"/>
    <s v="Regulated Gas (103)"/>
    <s v="Cheyenne Light Fuel &amp; Power Co"/>
    <x v="5"/>
    <x v="48"/>
  </r>
  <r>
    <n v="5"/>
    <n v="103"/>
    <x v="116"/>
    <s v="101000 Plant In Service"/>
    <n v="1"/>
    <n v="0"/>
    <n v="0"/>
    <n v="0"/>
    <n v="0"/>
    <n v="0"/>
    <n v="0"/>
    <n v="0"/>
    <s v="Wyoming"/>
    <d v="2022-12-01T00:00:00"/>
    <d v="2023-12-01T00:00:00"/>
    <x v="2"/>
    <s v="Regulated Gas (103)"/>
    <s v="Cheyenne Light Fuel &amp; Power Co"/>
    <x v="5"/>
    <x v="48"/>
  </r>
  <r>
    <n v="5"/>
    <n v="103"/>
    <x v="116"/>
    <s v="101000 Plant In Service"/>
    <n v="1"/>
    <n v="0"/>
    <n v="0"/>
    <n v="0"/>
    <n v="0"/>
    <n v="0"/>
    <n v="0"/>
    <n v="0"/>
    <s v="Wyoming"/>
    <d v="2022-12-01T00:00:00"/>
    <d v="2023-12-01T00:00:00"/>
    <x v="3"/>
    <s v="Regulated Gas (103)"/>
    <s v="Cheyenne Light Fuel &amp; Power Co"/>
    <x v="5"/>
    <x v="48"/>
  </r>
  <r>
    <n v="5"/>
    <n v="103"/>
    <x v="116"/>
    <s v="101000 Plant In Service"/>
    <n v="1"/>
    <n v="0"/>
    <n v="0"/>
    <n v="0"/>
    <n v="0"/>
    <n v="0"/>
    <n v="0"/>
    <n v="0"/>
    <s v="Wyoming"/>
    <d v="2022-12-01T00:00:00"/>
    <d v="2023-12-01T00:00:00"/>
    <x v="4"/>
    <s v="Regulated Gas (103)"/>
    <s v="Cheyenne Light Fuel &amp; Power Co"/>
    <x v="5"/>
    <x v="48"/>
  </r>
  <r>
    <n v="5"/>
    <n v="103"/>
    <x v="116"/>
    <s v="101000 Plant In Service"/>
    <n v="1"/>
    <n v="0"/>
    <n v="0"/>
    <n v="0"/>
    <n v="0"/>
    <n v="0"/>
    <n v="0"/>
    <n v="0"/>
    <s v="Wyoming"/>
    <d v="2022-12-01T00:00:00"/>
    <d v="2023-12-01T00:00:00"/>
    <x v="5"/>
    <s v="Regulated Gas (103)"/>
    <s v="Cheyenne Light Fuel &amp; Power Co"/>
    <x v="5"/>
    <x v="48"/>
  </r>
  <r>
    <n v="5"/>
    <n v="103"/>
    <x v="116"/>
    <s v="101000 Plant In Service"/>
    <n v="1"/>
    <n v="0"/>
    <n v="0"/>
    <n v="0"/>
    <n v="0"/>
    <n v="0"/>
    <n v="0"/>
    <n v="0"/>
    <s v="Wyoming"/>
    <d v="2022-12-01T00:00:00"/>
    <d v="2023-12-01T00:00:00"/>
    <x v="6"/>
    <s v="Regulated Gas (103)"/>
    <s v="Cheyenne Light Fuel &amp; Power Co"/>
    <x v="5"/>
    <x v="48"/>
  </r>
  <r>
    <n v="5"/>
    <n v="103"/>
    <x v="116"/>
    <s v="101000 Plant In Service"/>
    <n v="1"/>
    <n v="0"/>
    <n v="0"/>
    <n v="0"/>
    <n v="0"/>
    <n v="0"/>
    <n v="0"/>
    <n v="0"/>
    <s v="Wyoming"/>
    <d v="2022-12-01T00:00:00"/>
    <d v="2023-12-01T00:00:00"/>
    <x v="7"/>
    <s v="Regulated Gas (103)"/>
    <s v="Cheyenne Light Fuel &amp; Power Co"/>
    <x v="5"/>
    <x v="48"/>
  </r>
  <r>
    <n v="5"/>
    <n v="103"/>
    <x v="116"/>
    <s v="101000 Plant In Service"/>
    <n v="1"/>
    <n v="0"/>
    <n v="0"/>
    <n v="0"/>
    <n v="0"/>
    <n v="0"/>
    <n v="0"/>
    <n v="0"/>
    <s v="Wyoming"/>
    <d v="2022-12-01T00:00:00"/>
    <d v="2023-12-01T00:00:00"/>
    <x v="8"/>
    <s v="Regulated Gas (103)"/>
    <s v="Cheyenne Light Fuel &amp; Power Co"/>
    <x v="5"/>
    <x v="48"/>
  </r>
  <r>
    <n v="5"/>
    <n v="103"/>
    <x v="116"/>
    <s v="101000 Plant In Service"/>
    <n v="1"/>
    <n v="0"/>
    <n v="0"/>
    <n v="0"/>
    <n v="0"/>
    <n v="0"/>
    <n v="0"/>
    <n v="0"/>
    <s v="Wyoming"/>
    <d v="2022-12-01T00:00:00"/>
    <d v="2023-12-01T00:00:00"/>
    <x v="9"/>
    <s v="Regulated Gas (103)"/>
    <s v="Cheyenne Light Fuel &amp; Power Co"/>
    <x v="5"/>
    <x v="48"/>
  </r>
  <r>
    <n v="5"/>
    <n v="103"/>
    <x v="116"/>
    <s v="101000 Plant In Service"/>
    <n v="1"/>
    <n v="0"/>
    <n v="0"/>
    <n v="0"/>
    <n v="0"/>
    <n v="0"/>
    <n v="0"/>
    <n v="0"/>
    <s v="Wyoming"/>
    <d v="2022-12-01T00:00:00"/>
    <d v="2023-12-01T00:00:00"/>
    <x v="10"/>
    <s v="Regulated Gas (103)"/>
    <s v="Cheyenne Light Fuel &amp; Power Co"/>
    <x v="5"/>
    <x v="48"/>
  </r>
  <r>
    <n v="5"/>
    <n v="103"/>
    <x v="117"/>
    <s v="101000 Plant In Service"/>
    <n v="1"/>
    <n v="0"/>
    <n v="0"/>
    <n v="0"/>
    <n v="0"/>
    <n v="0"/>
    <n v="0"/>
    <n v="0"/>
    <s v="Wyoming"/>
    <d v="2022-12-01T00:00:00"/>
    <d v="2023-12-01T00:00:00"/>
    <x v="11"/>
    <s v="Regulated Gas (103)"/>
    <s v="Cheyenne Light Fuel &amp; Power Co"/>
    <x v="5"/>
    <x v="48"/>
  </r>
  <r>
    <n v="5"/>
    <n v="103"/>
    <x v="117"/>
    <s v="101000 Plant In Service"/>
    <n v="1"/>
    <n v="0"/>
    <n v="0"/>
    <n v="0"/>
    <n v="0"/>
    <n v="0"/>
    <n v="0"/>
    <n v="0"/>
    <s v="Wyoming"/>
    <d v="2022-12-01T00:00:00"/>
    <d v="2023-12-01T00:00:00"/>
    <x v="12"/>
    <s v="Regulated Gas (103)"/>
    <s v="Cheyenne Light Fuel &amp; Power Co"/>
    <x v="5"/>
    <x v="48"/>
  </r>
  <r>
    <n v="5"/>
    <n v="103"/>
    <x v="117"/>
    <s v="101000 Plant In Service"/>
    <n v="1"/>
    <n v="0"/>
    <n v="0"/>
    <n v="0"/>
    <n v="0"/>
    <n v="0"/>
    <n v="0"/>
    <n v="0"/>
    <s v="Wyoming"/>
    <d v="2022-12-01T00:00:00"/>
    <d v="2023-12-01T00:00:00"/>
    <x v="0"/>
    <s v="Regulated Gas (103)"/>
    <s v="Cheyenne Light Fuel &amp; Power Co"/>
    <x v="5"/>
    <x v="48"/>
  </r>
  <r>
    <n v="5"/>
    <n v="103"/>
    <x v="117"/>
    <s v="101000 Plant In Service"/>
    <n v="1"/>
    <n v="0"/>
    <n v="0"/>
    <n v="0"/>
    <n v="0"/>
    <n v="0"/>
    <n v="0"/>
    <n v="0"/>
    <s v="Wyoming"/>
    <d v="2022-12-01T00:00:00"/>
    <d v="2023-12-01T00:00:00"/>
    <x v="1"/>
    <s v="Regulated Gas (103)"/>
    <s v="Cheyenne Light Fuel &amp; Power Co"/>
    <x v="5"/>
    <x v="48"/>
  </r>
  <r>
    <n v="5"/>
    <n v="103"/>
    <x v="117"/>
    <s v="101000 Plant In Service"/>
    <n v="1"/>
    <n v="0"/>
    <n v="0"/>
    <n v="0"/>
    <n v="0"/>
    <n v="0"/>
    <n v="0"/>
    <n v="0"/>
    <s v="Wyoming"/>
    <d v="2022-12-01T00:00:00"/>
    <d v="2023-12-01T00:00:00"/>
    <x v="2"/>
    <s v="Regulated Gas (103)"/>
    <s v="Cheyenne Light Fuel &amp; Power Co"/>
    <x v="5"/>
    <x v="48"/>
  </r>
  <r>
    <n v="5"/>
    <n v="103"/>
    <x v="117"/>
    <s v="101000 Plant In Service"/>
    <n v="1"/>
    <n v="0"/>
    <n v="0"/>
    <n v="0"/>
    <n v="0"/>
    <n v="0"/>
    <n v="0"/>
    <n v="0"/>
    <s v="Wyoming"/>
    <d v="2022-12-01T00:00:00"/>
    <d v="2023-12-01T00:00:00"/>
    <x v="3"/>
    <s v="Regulated Gas (103)"/>
    <s v="Cheyenne Light Fuel &amp; Power Co"/>
    <x v="5"/>
    <x v="48"/>
  </r>
  <r>
    <n v="5"/>
    <n v="103"/>
    <x v="117"/>
    <s v="101000 Plant In Service"/>
    <n v="1"/>
    <n v="0"/>
    <n v="0"/>
    <n v="0"/>
    <n v="0"/>
    <n v="0"/>
    <n v="0"/>
    <n v="0"/>
    <s v="Wyoming"/>
    <d v="2022-12-01T00:00:00"/>
    <d v="2023-12-01T00:00:00"/>
    <x v="4"/>
    <s v="Regulated Gas (103)"/>
    <s v="Cheyenne Light Fuel &amp; Power Co"/>
    <x v="5"/>
    <x v="48"/>
  </r>
  <r>
    <n v="5"/>
    <n v="103"/>
    <x v="117"/>
    <s v="101000 Plant In Service"/>
    <n v="1"/>
    <n v="0"/>
    <n v="0"/>
    <n v="0"/>
    <n v="0"/>
    <n v="0"/>
    <n v="0"/>
    <n v="0"/>
    <s v="Wyoming"/>
    <d v="2022-12-01T00:00:00"/>
    <d v="2023-12-01T00:00:00"/>
    <x v="5"/>
    <s v="Regulated Gas (103)"/>
    <s v="Cheyenne Light Fuel &amp; Power Co"/>
    <x v="5"/>
    <x v="48"/>
  </r>
  <r>
    <n v="5"/>
    <n v="103"/>
    <x v="117"/>
    <s v="101000 Plant In Service"/>
    <n v="1"/>
    <n v="0"/>
    <n v="0"/>
    <n v="0"/>
    <n v="0"/>
    <n v="0"/>
    <n v="0"/>
    <n v="0"/>
    <s v="Wyoming"/>
    <d v="2022-12-01T00:00:00"/>
    <d v="2023-12-01T00:00:00"/>
    <x v="6"/>
    <s v="Regulated Gas (103)"/>
    <s v="Cheyenne Light Fuel &amp; Power Co"/>
    <x v="5"/>
    <x v="48"/>
  </r>
  <r>
    <n v="5"/>
    <n v="103"/>
    <x v="117"/>
    <s v="101000 Plant In Service"/>
    <n v="1"/>
    <n v="0"/>
    <n v="0"/>
    <n v="0"/>
    <n v="0"/>
    <n v="0"/>
    <n v="0"/>
    <n v="0"/>
    <s v="Wyoming"/>
    <d v="2022-12-01T00:00:00"/>
    <d v="2023-12-01T00:00:00"/>
    <x v="7"/>
    <s v="Regulated Gas (103)"/>
    <s v="Cheyenne Light Fuel &amp; Power Co"/>
    <x v="5"/>
    <x v="48"/>
  </r>
  <r>
    <n v="5"/>
    <n v="103"/>
    <x v="117"/>
    <s v="101000 Plant In Service"/>
    <n v="1"/>
    <n v="0"/>
    <n v="0"/>
    <n v="0"/>
    <n v="0"/>
    <n v="0"/>
    <n v="0"/>
    <n v="0"/>
    <s v="Wyoming"/>
    <d v="2022-12-01T00:00:00"/>
    <d v="2023-12-01T00:00:00"/>
    <x v="8"/>
    <s v="Regulated Gas (103)"/>
    <s v="Cheyenne Light Fuel &amp; Power Co"/>
    <x v="5"/>
    <x v="48"/>
  </r>
  <r>
    <n v="5"/>
    <n v="103"/>
    <x v="117"/>
    <s v="101000 Plant In Service"/>
    <n v="1"/>
    <n v="0"/>
    <n v="0"/>
    <n v="0"/>
    <n v="0"/>
    <n v="0"/>
    <n v="0"/>
    <n v="0"/>
    <s v="Wyoming"/>
    <d v="2022-12-01T00:00:00"/>
    <d v="2023-12-01T00:00:00"/>
    <x v="9"/>
    <s v="Regulated Gas (103)"/>
    <s v="Cheyenne Light Fuel &amp; Power Co"/>
    <x v="5"/>
    <x v="48"/>
  </r>
  <r>
    <n v="5"/>
    <n v="103"/>
    <x v="117"/>
    <s v="101000 Plant In Service"/>
    <n v="1"/>
    <n v="0"/>
    <n v="0"/>
    <n v="0"/>
    <n v="0"/>
    <n v="0"/>
    <n v="0"/>
    <n v="0"/>
    <s v="Wyoming"/>
    <d v="2022-12-01T00:00:00"/>
    <d v="2023-12-01T00:00:00"/>
    <x v="10"/>
    <s v="Regulated Gas (103)"/>
    <s v="Cheyenne Light Fuel &amp; Power Co"/>
    <x v="5"/>
    <x v="48"/>
  </r>
  <r>
    <n v="5"/>
    <n v="103"/>
    <x v="118"/>
    <s v="101000 Plant In Service"/>
    <n v="1"/>
    <n v="0"/>
    <n v="0"/>
    <n v="0"/>
    <n v="0"/>
    <n v="0"/>
    <n v="0"/>
    <n v="0"/>
    <s v="Wyoming"/>
    <d v="2022-12-01T00:00:00"/>
    <d v="2023-12-01T00:00:00"/>
    <x v="11"/>
    <s v="Regulated Gas (103)"/>
    <s v="Cheyenne Light Fuel &amp; Power Co"/>
    <x v="5"/>
    <x v="49"/>
  </r>
  <r>
    <n v="5"/>
    <n v="103"/>
    <x v="118"/>
    <s v="101000 Plant In Service"/>
    <n v="1"/>
    <n v="0"/>
    <n v="0"/>
    <n v="0"/>
    <n v="0"/>
    <n v="0"/>
    <n v="0"/>
    <n v="0"/>
    <s v="Wyoming"/>
    <d v="2022-12-01T00:00:00"/>
    <d v="2023-12-01T00:00:00"/>
    <x v="12"/>
    <s v="Regulated Gas (103)"/>
    <s v="Cheyenne Light Fuel &amp; Power Co"/>
    <x v="5"/>
    <x v="49"/>
  </r>
  <r>
    <n v="5"/>
    <n v="103"/>
    <x v="118"/>
    <s v="101000 Plant In Service"/>
    <n v="1"/>
    <n v="0"/>
    <n v="0"/>
    <n v="0"/>
    <n v="0"/>
    <n v="0"/>
    <n v="0"/>
    <n v="0"/>
    <s v="Wyoming"/>
    <d v="2022-12-01T00:00:00"/>
    <d v="2023-12-01T00:00:00"/>
    <x v="0"/>
    <s v="Regulated Gas (103)"/>
    <s v="Cheyenne Light Fuel &amp; Power Co"/>
    <x v="5"/>
    <x v="49"/>
  </r>
  <r>
    <n v="5"/>
    <n v="103"/>
    <x v="118"/>
    <s v="101000 Plant In Service"/>
    <n v="1"/>
    <n v="0"/>
    <n v="0"/>
    <n v="0"/>
    <n v="0"/>
    <n v="0"/>
    <n v="0"/>
    <n v="0"/>
    <s v="Wyoming"/>
    <d v="2022-12-01T00:00:00"/>
    <d v="2023-12-01T00:00:00"/>
    <x v="1"/>
    <s v="Regulated Gas (103)"/>
    <s v="Cheyenne Light Fuel &amp; Power Co"/>
    <x v="5"/>
    <x v="49"/>
  </r>
  <r>
    <n v="5"/>
    <n v="103"/>
    <x v="118"/>
    <s v="101000 Plant In Service"/>
    <n v="1"/>
    <n v="0"/>
    <n v="0"/>
    <n v="0"/>
    <n v="0"/>
    <n v="0"/>
    <n v="0"/>
    <n v="0"/>
    <s v="Wyoming"/>
    <d v="2022-12-01T00:00:00"/>
    <d v="2023-12-01T00:00:00"/>
    <x v="2"/>
    <s v="Regulated Gas (103)"/>
    <s v="Cheyenne Light Fuel &amp; Power Co"/>
    <x v="5"/>
    <x v="49"/>
  </r>
  <r>
    <n v="5"/>
    <n v="103"/>
    <x v="118"/>
    <s v="101000 Plant In Service"/>
    <n v="1"/>
    <n v="0"/>
    <n v="0"/>
    <n v="0"/>
    <n v="0"/>
    <n v="0"/>
    <n v="0"/>
    <n v="0"/>
    <s v="Wyoming"/>
    <d v="2022-12-01T00:00:00"/>
    <d v="2023-12-01T00:00:00"/>
    <x v="3"/>
    <s v="Regulated Gas (103)"/>
    <s v="Cheyenne Light Fuel &amp; Power Co"/>
    <x v="5"/>
    <x v="49"/>
  </r>
  <r>
    <n v="5"/>
    <n v="103"/>
    <x v="118"/>
    <s v="101000 Plant In Service"/>
    <n v="1"/>
    <n v="0"/>
    <n v="0"/>
    <n v="0"/>
    <n v="0"/>
    <n v="0"/>
    <n v="0"/>
    <n v="0"/>
    <s v="Wyoming"/>
    <d v="2022-12-01T00:00:00"/>
    <d v="2023-12-01T00:00:00"/>
    <x v="4"/>
    <s v="Regulated Gas (103)"/>
    <s v="Cheyenne Light Fuel &amp; Power Co"/>
    <x v="5"/>
    <x v="49"/>
  </r>
  <r>
    <n v="5"/>
    <n v="103"/>
    <x v="118"/>
    <s v="101000 Plant In Service"/>
    <n v="1"/>
    <n v="0"/>
    <n v="0"/>
    <n v="0"/>
    <n v="0"/>
    <n v="0"/>
    <n v="0"/>
    <n v="0"/>
    <s v="Wyoming"/>
    <d v="2022-12-01T00:00:00"/>
    <d v="2023-12-01T00:00:00"/>
    <x v="5"/>
    <s v="Regulated Gas (103)"/>
    <s v="Cheyenne Light Fuel &amp; Power Co"/>
    <x v="5"/>
    <x v="49"/>
  </r>
  <r>
    <n v="5"/>
    <n v="103"/>
    <x v="118"/>
    <s v="101000 Plant In Service"/>
    <n v="1"/>
    <n v="0"/>
    <n v="0"/>
    <n v="0"/>
    <n v="0"/>
    <n v="0"/>
    <n v="0"/>
    <n v="0"/>
    <s v="Wyoming"/>
    <d v="2022-12-01T00:00:00"/>
    <d v="2023-12-01T00:00:00"/>
    <x v="6"/>
    <s v="Regulated Gas (103)"/>
    <s v="Cheyenne Light Fuel &amp; Power Co"/>
    <x v="5"/>
    <x v="49"/>
  </r>
  <r>
    <n v="5"/>
    <n v="103"/>
    <x v="118"/>
    <s v="101000 Plant In Service"/>
    <n v="1"/>
    <n v="0"/>
    <n v="0"/>
    <n v="0"/>
    <n v="0"/>
    <n v="0"/>
    <n v="0"/>
    <n v="0"/>
    <s v="Wyoming"/>
    <d v="2022-12-01T00:00:00"/>
    <d v="2023-12-01T00:00:00"/>
    <x v="7"/>
    <s v="Regulated Gas (103)"/>
    <s v="Cheyenne Light Fuel &amp; Power Co"/>
    <x v="5"/>
    <x v="49"/>
  </r>
  <r>
    <n v="5"/>
    <n v="103"/>
    <x v="118"/>
    <s v="101000 Plant In Service"/>
    <n v="1"/>
    <n v="0"/>
    <n v="0"/>
    <n v="0"/>
    <n v="0"/>
    <n v="0"/>
    <n v="0"/>
    <n v="0"/>
    <s v="Wyoming"/>
    <d v="2022-12-01T00:00:00"/>
    <d v="2023-12-01T00:00:00"/>
    <x v="8"/>
    <s v="Regulated Gas (103)"/>
    <s v="Cheyenne Light Fuel &amp; Power Co"/>
    <x v="5"/>
    <x v="49"/>
  </r>
  <r>
    <n v="5"/>
    <n v="103"/>
    <x v="118"/>
    <s v="101000 Plant In Service"/>
    <n v="1"/>
    <n v="0"/>
    <n v="0"/>
    <n v="0"/>
    <n v="0"/>
    <n v="0"/>
    <n v="0"/>
    <n v="0"/>
    <s v="Wyoming"/>
    <d v="2022-12-01T00:00:00"/>
    <d v="2023-12-01T00:00:00"/>
    <x v="9"/>
    <s v="Regulated Gas (103)"/>
    <s v="Cheyenne Light Fuel &amp; Power Co"/>
    <x v="5"/>
    <x v="49"/>
  </r>
  <r>
    <n v="5"/>
    <n v="103"/>
    <x v="118"/>
    <s v="101000 Plant In Service"/>
    <n v="1"/>
    <n v="0"/>
    <n v="0"/>
    <n v="0"/>
    <n v="0"/>
    <n v="0"/>
    <n v="0"/>
    <n v="0"/>
    <s v="Wyoming"/>
    <d v="2022-12-01T00:00:00"/>
    <d v="2023-12-01T00:00:00"/>
    <x v="10"/>
    <s v="Regulated Gas (103)"/>
    <s v="Cheyenne Light Fuel &amp; Power Co"/>
    <x v="5"/>
    <x v="49"/>
  </r>
  <r>
    <n v="5"/>
    <n v="103"/>
    <x v="119"/>
    <s v="101000 Plant In Service"/>
    <n v="1"/>
    <n v="0"/>
    <n v="0"/>
    <n v="0"/>
    <n v="0"/>
    <n v="0"/>
    <n v="0"/>
    <n v="0"/>
    <s v="Wyoming"/>
    <d v="2022-12-01T00:00:00"/>
    <d v="2023-12-01T00:00:00"/>
    <x v="11"/>
    <s v="Regulated Gas (103)"/>
    <s v="Cheyenne Light Fuel &amp; Power Co"/>
    <x v="5"/>
    <x v="50"/>
  </r>
  <r>
    <n v="5"/>
    <n v="103"/>
    <x v="119"/>
    <s v="101000 Plant In Service"/>
    <n v="1"/>
    <n v="0"/>
    <n v="0"/>
    <n v="0"/>
    <n v="0"/>
    <n v="0"/>
    <n v="0"/>
    <n v="0"/>
    <s v="Wyoming"/>
    <d v="2022-12-01T00:00:00"/>
    <d v="2023-12-01T00:00:00"/>
    <x v="12"/>
    <s v="Regulated Gas (103)"/>
    <s v="Cheyenne Light Fuel &amp; Power Co"/>
    <x v="5"/>
    <x v="50"/>
  </r>
  <r>
    <n v="5"/>
    <n v="103"/>
    <x v="119"/>
    <s v="101000 Plant In Service"/>
    <n v="1"/>
    <n v="0"/>
    <n v="0"/>
    <n v="0"/>
    <n v="0"/>
    <n v="0"/>
    <n v="0"/>
    <n v="0"/>
    <s v="Wyoming"/>
    <d v="2022-12-01T00:00:00"/>
    <d v="2023-12-01T00:00:00"/>
    <x v="0"/>
    <s v="Regulated Gas (103)"/>
    <s v="Cheyenne Light Fuel &amp; Power Co"/>
    <x v="5"/>
    <x v="50"/>
  </r>
  <r>
    <n v="5"/>
    <n v="103"/>
    <x v="119"/>
    <s v="101000 Plant In Service"/>
    <n v="1"/>
    <n v="0"/>
    <n v="0"/>
    <n v="0"/>
    <n v="0"/>
    <n v="0"/>
    <n v="0"/>
    <n v="0"/>
    <s v="Wyoming"/>
    <d v="2022-12-01T00:00:00"/>
    <d v="2023-12-01T00:00:00"/>
    <x v="1"/>
    <s v="Regulated Gas (103)"/>
    <s v="Cheyenne Light Fuel &amp; Power Co"/>
    <x v="5"/>
    <x v="50"/>
  </r>
  <r>
    <n v="5"/>
    <n v="103"/>
    <x v="119"/>
    <s v="101000 Plant In Service"/>
    <n v="1"/>
    <n v="0"/>
    <n v="0"/>
    <n v="0"/>
    <n v="0"/>
    <n v="0"/>
    <n v="0"/>
    <n v="0"/>
    <s v="Wyoming"/>
    <d v="2022-12-01T00:00:00"/>
    <d v="2023-12-01T00:00:00"/>
    <x v="2"/>
    <s v="Regulated Gas (103)"/>
    <s v="Cheyenne Light Fuel &amp; Power Co"/>
    <x v="5"/>
    <x v="50"/>
  </r>
  <r>
    <n v="5"/>
    <n v="103"/>
    <x v="119"/>
    <s v="101000 Plant In Service"/>
    <n v="1"/>
    <n v="0"/>
    <n v="0"/>
    <n v="0"/>
    <n v="0"/>
    <n v="0"/>
    <n v="0"/>
    <n v="0"/>
    <s v="Wyoming"/>
    <d v="2022-12-01T00:00:00"/>
    <d v="2023-12-01T00:00:00"/>
    <x v="3"/>
    <s v="Regulated Gas (103)"/>
    <s v="Cheyenne Light Fuel &amp; Power Co"/>
    <x v="5"/>
    <x v="50"/>
  </r>
  <r>
    <n v="5"/>
    <n v="103"/>
    <x v="119"/>
    <s v="101000 Plant In Service"/>
    <n v="1"/>
    <n v="0"/>
    <n v="0"/>
    <n v="0"/>
    <n v="0"/>
    <n v="0"/>
    <n v="0"/>
    <n v="0"/>
    <s v="Wyoming"/>
    <d v="2022-12-01T00:00:00"/>
    <d v="2023-12-01T00:00:00"/>
    <x v="4"/>
    <s v="Regulated Gas (103)"/>
    <s v="Cheyenne Light Fuel &amp; Power Co"/>
    <x v="5"/>
    <x v="50"/>
  </r>
  <r>
    <n v="5"/>
    <n v="103"/>
    <x v="119"/>
    <s v="101000 Plant In Service"/>
    <n v="1"/>
    <n v="0"/>
    <n v="0"/>
    <n v="0"/>
    <n v="0"/>
    <n v="0"/>
    <n v="0"/>
    <n v="0"/>
    <s v="Wyoming"/>
    <d v="2022-12-01T00:00:00"/>
    <d v="2023-12-01T00:00:00"/>
    <x v="5"/>
    <s v="Regulated Gas (103)"/>
    <s v="Cheyenne Light Fuel &amp; Power Co"/>
    <x v="5"/>
    <x v="50"/>
  </r>
  <r>
    <n v="5"/>
    <n v="103"/>
    <x v="119"/>
    <s v="101000 Plant In Service"/>
    <n v="1"/>
    <n v="0"/>
    <n v="0"/>
    <n v="0"/>
    <n v="0"/>
    <n v="0"/>
    <n v="0"/>
    <n v="0"/>
    <s v="Wyoming"/>
    <d v="2022-12-01T00:00:00"/>
    <d v="2023-12-01T00:00:00"/>
    <x v="6"/>
    <s v="Regulated Gas (103)"/>
    <s v="Cheyenne Light Fuel &amp; Power Co"/>
    <x v="5"/>
    <x v="50"/>
  </r>
  <r>
    <n v="5"/>
    <n v="103"/>
    <x v="119"/>
    <s v="101000 Plant In Service"/>
    <n v="1"/>
    <n v="0"/>
    <n v="0"/>
    <n v="0"/>
    <n v="0"/>
    <n v="0"/>
    <n v="0"/>
    <n v="0"/>
    <s v="Wyoming"/>
    <d v="2022-12-01T00:00:00"/>
    <d v="2023-12-01T00:00:00"/>
    <x v="7"/>
    <s v="Regulated Gas (103)"/>
    <s v="Cheyenne Light Fuel &amp; Power Co"/>
    <x v="5"/>
    <x v="50"/>
  </r>
  <r>
    <n v="5"/>
    <n v="103"/>
    <x v="119"/>
    <s v="101000 Plant In Service"/>
    <n v="1"/>
    <n v="0"/>
    <n v="0"/>
    <n v="0"/>
    <n v="0"/>
    <n v="0"/>
    <n v="0"/>
    <n v="0"/>
    <s v="Wyoming"/>
    <d v="2022-12-01T00:00:00"/>
    <d v="2023-12-01T00:00:00"/>
    <x v="8"/>
    <s v="Regulated Gas (103)"/>
    <s v="Cheyenne Light Fuel &amp; Power Co"/>
    <x v="5"/>
    <x v="50"/>
  </r>
  <r>
    <n v="5"/>
    <n v="103"/>
    <x v="119"/>
    <s v="101000 Plant In Service"/>
    <n v="1"/>
    <n v="0"/>
    <n v="0"/>
    <n v="0"/>
    <n v="0"/>
    <n v="0"/>
    <n v="0"/>
    <n v="0"/>
    <s v="Wyoming"/>
    <d v="2022-12-01T00:00:00"/>
    <d v="2023-12-01T00:00:00"/>
    <x v="9"/>
    <s v="Regulated Gas (103)"/>
    <s v="Cheyenne Light Fuel &amp; Power Co"/>
    <x v="5"/>
    <x v="50"/>
  </r>
  <r>
    <n v="5"/>
    <n v="103"/>
    <x v="119"/>
    <s v="101000 Plant In Service"/>
    <n v="1"/>
    <n v="0"/>
    <n v="0"/>
    <n v="0"/>
    <n v="0"/>
    <n v="0"/>
    <n v="0"/>
    <n v="0"/>
    <s v="Wyoming"/>
    <d v="2022-12-01T00:00:00"/>
    <d v="2023-12-01T00:00:00"/>
    <x v="10"/>
    <s v="Regulated Gas (103)"/>
    <s v="Cheyenne Light Fuel &amp; Power Co"/>
    <x v="5"/>
    <x v="50"/>
  </r>
  <r>
    <n v="5"/>
    <n v="103"/>
    <x v="120"/>
    <s v="101000 Plant In Service"/>
    <n v="1"/>
    <n v="0"/>
    <n v="0"/>
    <n v="0"/>
    <n v="0"/>
    <n v="0"/>
    <n v="0"/>
    <n v="0"/>
    <s v="Wyoming"/>
    <d v="2022-12-01T00:00:00"/>
    <d v="2023-12-01T00:00:00"/>
    <x v="11"/>
    <s v="Regulated Gas (103)"/>
    <s v="Cheyenne Light Fuel &amp; Power Co"/>
    <x v="5"/>
    <x v="51"/>
  </r>
  <r>
    <n v="5"/>
    <n v="103"/>
    <x v="120"/>
    <s v="101000 Plant In Service"/>
    <n v="1"/>
    <n v="0"/>
    <n v="0"/>
    <n v="0"/>
    <n v="0"/>
    <n v="0"/>
    <n v="0"/>
    <n v="0"/>
    <s v="Wyoming"/>
    <d v="2022-12-01T00:00:00"/>
    <d v="2023-12-01T00:00:00"/>
    <x v="12"/>
    <s v="Regulated Gas (103)"/>
    <s v="Cheyenne Light Fuel &amp; Power Co"/>
    <x v="5"/>
    <x v="51"/>
  </r>
  <r>
    <n v="5"/>
    <n v="103"/>
    <x v="120"/>
    <s v="101000 Plant In Service"/>
    <n v="1"/>
    <n v="0"/>
    <n v="0"/>
    <n v="0"/>
    <n v="0"/>
    <n v="0"/>
    <n v="0"/>
    <n v="0"/>
    <s v="Wyoming"/>
    <d v="2022-12-01T00:00:00"/>
    <d v="2023-12-01T00:00:00"/>
    <x v="0"/>
    <s v="Regulated Gas (103)"/>
    <s v="Cheyenne Light Fuel &amp; Power Co"/>
    <x v="5"/>
    <x v="51"/>
  </r>
  <r>
    <n v="5"/>
    <n v="103"/>
    <x v="120"/>
    <s v="101000 Plant In Service"/>
    <n v="1"/>
    <n v="0"/>
    <n v="0"/>
    <n v="0"/>
    <n v="0"/>
    <n v="0"/>
    <n v="0"/>
    <n v="0"/>
    <s v="Wyoming"/>
    <d v="2022-12-01T00:00:00"/>
    <d v="2023-12-01T00:00:00"/>
    <x v="1"/>
    <s v="Regulated Gas (103)"/>
    <s v="Cheyenne Light Fuel &amp; Power Co"/>
    <x v="5"/>
    <x v="51"/>
  </r>
  <r>
    <n v="5"/>
    <n v="103"/>
    <x v="120"/>
    <s v="101000 Plant In Service"/>
    <n v="1"/>
    <n v="0"/>
    <n v="0"/>
    <n v="0"/>
    <n v="0"/>
    <n v="0"/>
    <n v="0"/>
    <n v="0"/>
    <s v="Wyoming"/>
    <d v="2022-12-01T00:00:00"/>
    <d v="2023-12-01T00:00:00"/>
    <x v="2"/>
    <s v="Regulated Gas (103)"/>
    <s v="Cheyenne Light Fuel &amp; Power Co"/>
    <x v="5"/>
    <x v="51"/>
  </r>
  <r>
    <n v="5"/>
    <n v="103"/>
    <x v="120"/>
    <s v="101000 Plant In Service"/>
    <n v="1"/>
    <n v="0"/>
    <n v="0"/>
    <n v="0"/>
    <n v="0"/>
    <n v="0"/>
    <n v="0"/>
    <n v="0"/>
    <s v="Wyoming"/>
    <d v="2022-12-01T00:00:00"/>
    <d v="2023-12-01T00:00:00"/>
    <x v="3"/>
    <s v="Regulated Gas (103)"/>
    <s v="Cheyenne Light Fuel &amp; Power Co"/>
    <x v="5"/>
    <x v="51"/>
  </r>
  <r>
    <n v="5"/>
    <n v="103"/>
    <x v="120"/>
    <s v="101000 Plant In Service"/>
    <n v="1"/>
    <n v="0"/>
    <n v="0"/>
    <n v="0"/>
    <n v="0"/>
    <n v="0"/>
    <n v="0"/>
    <n v="0"/>
    <s v="Wyoming"/>
    <d v="2022-12-01T00:00:00"/>
    <d v="2023-12-01T00:00:00"/>
    <x v="4"/>
    <s v="Regulated Gas (103)"/>
    <s v="Cheyenne Light Fuel &amp; Power Co"/>
    <x v="5"/>
    <x v="51"/>
  </r>
  <r>
    <n v="5"/>
    <n v="103"/>
    <x v="120"/>
    <s v="101000 Plant In Service"/>
    <n v="1"/>
    <n v="0"/>
    <n v="0"/>
    <n v="0"/>
    <n v="0"/>
    <n v="0"/>
    <n v="0"/>
    <n v="0"/>
    <s v="Wyoming"/>
    <d v="2022-12-01T00:00:00"/>
    <d v="2023-12-01T00:00:00"/>
    <x v="5"/>
    <s v="Regulated Gas (103)"/>
    <s v="Cheyenne Light Fuel &amp; Power Co"/>
    <x v="5"/>
    <x v="51"/>
  </r>
  <r>
    <n v="5"/>
    <n v="103"/>
    <x v="120"/>
    <s v="101000 Plant In Service"/>
    <n v="1"/>
    <n v="0"/>
    <n v="0"/>
    <n v="0"/>
    <n v="0"/>
    <n v="0"/>
    <n v="0"/>
    <n v="0"/>
    <s v="Wyoming"/>
    <d v="2022-12-01T00:00:00"/>
    <d v="2023-12-01T00:00:00"/>
    <x v="6"/>
    <s v="Regulated Gas (103)"/>
    <s v="Cheyenne Light Fuel &amp; Power Co"/>
    <x v="5"/>
    <x v="51"/>
  </r>
  <r>
    <n v="5"/>
    <n v="103"/>
    <x v="120"/>
    <s v="101000 Plant In Service"/>
    <n v="1"/>
    <n v="0"/>
    <n v="0"/>
    <n v="0"/>
    <n v="0"/>
    <n v="0"/>
    <n v="0"/>
    <n v="0"/>
    <s v="Wyoming"/>
    <d v="2022-12-01T00:00:00"/>
    <d v="2023-12-01T00:00:00"/>
    <x v="7"/>
    <s v="Regulated Gas (103)"/>
    <s v="Cheyenne Light Fuel &amp; Power Co"/>
    <x v="5"/>
    <x v="51"/>
  </r>
  <r>
    <n v="5"/>
    <n v="103"/>
    <x v="120"/>
    <s v="101000 Plant In Service"/>
    <n v="1"/>
    <n v="0"/>
    <n v="0"/>
    <n v="0"/>
    <n v="0"/>
    <n v="0"/>
    <n v="0"/>
    <n v="0"/>
    <s v="Wyoming"/>
    <d v="2022-12-01T00:00:00"/>
    <d v="2023-12-01T00:00:00"/>
    <x v="8"/>
    <s v="Regulated Gas (103)"/>
    <s v="Cheyenne Light Fuel &amp; Power Co"/>
    <x v="5"/>
    <x v="51"/>
  </r>
  <r>
    <n v="5"/>
    <n v="103"/>
    <x v="120"/>
    <s v="101000 Plant In Service"/>
    <n v="1"/>
    <n v="0"/>
    <n v="0"/>
    <n v="0"/>
    <n v="0"/>
    <n v="0"/>
    <n v="0"/>
    <n v="0"/>
    <s v="Wyoming"/>
    <d v="2022-12-01T00:00:00"/>
    <d v="2023-12-01T00:00:00"/>
    <x v="9"/>
    <s v="Regulated Gas (103)"/>
    <s v="Cheyenne Light Fuel &amp; Power Co"/>
    <x v="5"/>
    <x v="51"/>
  </r>
  <r>
    <n v="5"/>
    <n v="103"/>
    <x v="120"/>
    <s v="101000 Plant In Service"/>
    <n v="1"/>
    <n v="0"/>
    <n v="0"/>
    <n v="0"/>
    <n v="0"/>
    <n v="0"/>
    <n v="0"/>
    <n v="0"/>
    <s v="Wyoming"/>
    <d v="2022-12-01T00:00:00"/>
    <d v="2023-12-01T00:00:00"/>
    <x v="10"/>
    <s v="Regulated Gas (103)"/>
    <s v="Cheyenne Light Fuel &amp; Power Co"/>
    <x v="5"/>
    <x v="51"/>
  </r>
  <r>
    <n v="5"/>
    <n v="103"/>
    <x v="121"/>
    <s v="101000 Plant In Service"/>
    <n v="1"/>
    <n v="0"/>
    <n v="0"/>
    <n v="0"/>
    <n v="0"/>
    <n v="0"/>
    <n v="0"/>
    <n v="0"/>
    <s v="Wyoming"/>
    <d v="2022-12-01T00:00:00"/>
    <d v="2023-12-01T00:00:00"/>
    <x v="11"/>
    <s v="Regulated Gas (103)"/>
    <s v="Cheyenne Light Fuel &amp; Power Co"/>
    <x v="5"/>
    <x v="52"/>
  </r>
  <r>
    <n v="5"/>
    <n v="103"/>
    <x v="121"/>
    <s v="101000 Plant In Service"/>
    <n v="1"/>
    <n v="0"/>
    <n v="0"/>
    <n v="0"/>
    <n v="0"/>
    <n v="0"/>
    <n v="0"/>
    <n v="0"/>
    <s v="Wyoming"/>
    <d v="2022-12-01T00:00:00"/>
    <d v="2023-12-01T00:00:00"/>
    <x v="12"/>
    <s v="Regulated Gas (103)"/>
    <s v="Cheyenne Light Fuel &amp; Power Co"/>
    <x v="5"/>
    <x v="52"/>
  </r>
  <r>
    <n v="5"/>
    <n v="103"/>
    <x v="121"/>
    <s v="101000 Plant In Service"/>
    <n v="1"/>
    <n v="0"/>
    <n v="0"/>
    <n v="0"/>
    <n v="0"/>
    <n v="0"/>
    <n v="0"/>
    <n v="0"/>
    <s v="Wyoming"/>
    <d v="2022-12-01T00:00:00"/>
    <d v="2023-12-01T00:00:00"/>
    <x v="0"/>
    <s v="Regulated Gas (103)"/>
    <s v="Cheyenne Light Fuel &amp; Power Co"/>
    <x v="5"/>
    <x v="52"/>
  </r>
  <r>
    <n v="5"/>
    <n v="103"/>
    <x v="121"/>
    <s v="101000 Plant In Service"/>
    <n v="1"/>
    <n v="0"/>
    <n v="0"/>
    <n v="0"/>
    <n v="0"/>
    <n v="0"/>
    <n v="0"/>
    <n v="0"/>
    <s v="Wyoming"/>
    <d v="2022-12-01T00:00:00"/>
    <d v="2023-12-01T00:00:00"/>
    <x v="1"/>
    <s v="Regulated Gas (103)"/>
    <s v="Cheyenne Light Fuel &amp; Power Co"/>
    <x v="5"/>
    <x v="52"/>
  </r>
  <r>
    <n v="5"/>
    <n v="103"/>
    <x v="121"/>
    <s v="101000 Plant In Service"/>
    <n v="1"/>
    <n v="0"/>
    <n v="0"/>
    <n v="0"/>
    <n v="0"/>
    <n v="0"/>
    <n v="0"/>
    <n v="0"/>
    <s v="Wyoming"/>
    <d v="2022-12-01T00:00:00"/>
    <d v="2023-12-01T00:00:00"/>
    <x v="2"/>
    <s v="Regulated Gas (103)"/>
    <s v="Cheyenne Light Fuel &amp; Power Co"/>
    <x v="5"/>
    <x v="52"/>
  </r>
  <r>
    <n v="5"/>
    <n v="103"/>
    <x v="121"/>
    <s v="101000 Plant In Service"/>
    <n v="1"/>
    <n v="0"/>
    <n v="0"/>
    <n v="0"/>
    <n v="0"/>
    <n v="0"/>
    <n v="0"/>
    <n v="0"/>
    <s v="Wyoming"/>
    <d v="2022-12-01T00:00:00"/>
    <d v="2023-12-01T00:00:00"/>
    <x v="3"/>
    <s v="Regulated Gas (103)"/>
    <s v="Cheyenne Light Fuel &amp; Power Co"/>
    <x v="5"/>
    <x v="52"/>
  </r>
  <r>
    <n v="5"/>
    <n v="103"/>
    <x v="121"/>
    <s v="101000 Plant In Service"/>
    <n v="1"/>
    <n v="0"/>
    <n v="0"/>
    <n v="0"/>
    <n v="0"/>
    <n v="0"/>
    <n v="0"/>
    <n v="0"/>
    <s v="Wyoming"/>
    <d v="2022-12-01T00:00:00"/>
    <d v="2023-12-01T00:00:00"/>
    <x v="4"/>
    <s v="Regulated Gas (103)"/>
    <s v="Cheyenne Light Fuel &amp; Power Co"/>
    <x v="5"/>
    <x v="52"/>
  </r>
  <r>
    <n v="5"/>
    <n v="103"/>
    <x v="121"/>
    <s v="101000 Plant In Service"/>
    <n v="1"/>
    <n v="0"/>
    <n v="0"/>
    <n v="0"/>
    <n v="0"/>
    <n v="0"/>
    <n v="0"/>
    <n v="0"/>
    <s v="Wyoming"/>
    <d v="2022-12-01T00:00:00"/>
    <d v="2023-12-01T00:00:00"/>
    <x v="5"/>
    <s v="Regulated Gas (103)"/>
    <s v="Cheyenne Light Fuel &amp; Power Co"/>
    <x v="5"/>
    <x v="52"/>
  </r>
  <r>
    <n v="5"/>
    <n v="103"/>
    <x v="121"/>
    <s v="101000 Plant In Service"/>
    <n v="1"/>
    <n v="0"/>
    <n v="0"/>
    <n v="0"/>
    <n v="0"/>
    <n v="0"/>
    <n v="0"/>
    <n v="0"/>
    <s v="Wyoming"/>
    <d v="2022-12-01T00:00:00"/>
    <d v="2023-12-01T00:00:00"/>
    <x v="6"/>
    <s v="Regulated Gas (103)"/>
    <s v="Cheyenne Light Fuel &amp; Power Co"/>
    <x v="5"/>
    <x v="52"/>
  </r>
  <r>
    <n v="5"/>
    <n v="103"/>
    <x v="121"/>
    <s v="101000 Plant In Service"/>
    <n v="1"/>
    <n v="0"/>
    <n v="0"/>
    <n v="0"/>
    <n v="0"/>
    <n v="0"/>
    <n v="0"/>
    <n v="0"/>
    <s v="Wyoming"/>
    <d v="2022-12-01T00:00:00"/>
    <d v="2023-12-01T00:00:00"/>
    <x v="7"/>
    <s v="Regulated Gas (103)"/>
    <s v="Cheyenne Light Fuel &amp; Power Co"/>
    <x v="5"/>
    <x v="52"/>
  </r>
  <r>
    <n v="5"/>
    <n v="103"/>
    <x v="121"/>
    <s v="101000 Plant In Service"/>
    <n v="1"/>
    <n v="0"/>
    <n v="0"/>
    <n v="0"/>
    <n v="0"/>
    <n v="0"/>
    <n v="0"/>
    <n v="0"/>
    <s v="Wyoming"/>
    <d v="2022-12-01T00:00:00"/>
    <d v="2023-12-01T00:00:00"/>
    <x v="8"/>
    <s v="Regulated Gas (103)"/>
    <s v="Cheyenne Light Fuel &amp; Power Co"/>
    <x v="5"/>
    <x v="52"/>
  </r>
  <r>
    <n v="5"/>
    <n v="103"/>
    <x v="121"/>
    <s v="101000 Plant In Service"/>
    <n v="1"/>
    <n v="0"/>
    <n v="0"/>
    <n v="0"/>
    <n v="0"/>
    <n v="0"/>
    <n v="0"/>
    <n v="0"/>
    <s v="Wyoming"/>
    <d v="2022-12-01T00:00:00"/>
    <d v="2023-12-01T00:00:00"/>
    <x v="9"/>
    <s v="Regulated Gas (103)"/>
    <s v="Cheyenne Light Fuel &amp; Power Co"/>
    <x v="5"/>
    <x v="52"/>
  </r>
  <r>
    <n v="5"/>
    <n v="103"/>
    <x v="121"/>
    <s v="101000 Plant In Service"/>
    <n v="1"/>
    <n v="0"/>
    <n v="0"/>
    <n v="0"/>
    <n v="0"/>
    <n v="0"/>
    <n v="0"/>
    <n v="0"/>
    <s v="Wyoming"/>
    <d v="2022-12-01T00:00:00"/>
    <d v="2023-12-01T00:00:00"/>
    <x v="10"/>
    <s v="Regulated Gas (103)"/>
    <s v="Cheyenne Light Fuel &amp; Power Co"/>
    <x v="5"/>
    <x v="52"/>
  </r>
  <r>
    <n v="5"/>
    <n v="103"/>
    <x v="122"/>
    <s v="101000 Plant In Service"/>
    <n v="1"/>
    <n v="0"/>
    <n v="0"/>
    <n v="0"/>
    <n v="0"/>
    <n v="0"/>
    <n v="0"/>
    <n v="0"/>
    <s v="Wyoming"/>
    <d v="2022-12-01T00:00:00"/>
    <d v="2023-12-01T00:00:00"/>
    <x v="11"/>
    <s v="Regulated Gas (103)"/>
    <s v="Cheyenne Light Fuel &amp; Power Co"/>
    <x v="5"/>
    <x v="4"/>
  </r>
  <r>
    <n v="5"/>
    <n v="103"/>
    <x v="122"/>
    <s v="101000 Plant In Service"/>
    <n v="1"/>
    <n v="0"/>
    <n v="0"/>
    <n v="0"/>
    <n v="0"/>
    <n v="0"/>
    <n v="0"/>
    <n v="0"/>
    <s v="Wyoming"/>
    <d v="2022-12-01T00:00:00"/>
    <d v="2023-12-01T00:00:00"/>
    <x v="12"/>
    <s v="Regulated Gas (103)"/>
    <s v="Cheyenne Light Fuel &amp; Power Co"/>
    <x v="5"/>
    <x v="4"/>
  </r>
  <r>
    <n v="5"/>
    <n v="103"/>
    <x v="122"/>
    <s v="101000 Plant In Service"/>
    <n v="1"/>
    <n v="0"/>
    <n v="0"/>
    <n v="0"/>
    <n v="0"/>
    <n v="0"/>
    <n v="0"/>
    <n v="0"/>
    <s v="Wyoming"/>
    <d v="2022-12-01T00:00:00"/>
    <d v="2023-12-01T00:00:00"/>
    <x v="0"/>
    <s v="Regulated Gas (103)"/>
    <s v="Cheyenne Light Fuel &amp; Power Co"/>
    <x v="5"/>
    <x v="4"/>
  </r>
  <r>
    <n v="5"/>
    <n v="103"/>
    <x v="122"/>
    <s v="101000 Plant In Service"/>
    <n v="1"/>
    <n v="0"/>
    <n v="0"/>
    <n v="0"/>
    <n v="0"/>
    <n v="0"/>
    <n v="0"/>
    <n v="0"/>
    <s v="Wyoming"/>
    <d v="2022-12-01T00:00:00"/>
    <d v="2023-12-01T00:00:00"/>
    <x v="1"/>
    <s v="Regulated Gas (103)"/>
    <s v="Cheyenne Light Fuel &amp; Power Co"/>
    <x v="5"/>
    <x v="4"/>
  </r>
  <r>
    <n v="5"/>
    <n v="103"/>
    <x v="122"/>
    <s v="101000 Plant In Service"/>
    <n v="1"/>
    <n v="0"/>
    <n v="0"/>
    <n v="0"/>
    <n v="0"/>
    <n v="0"/>
    <n v="0"/>
    <n v="0"/>
    <s v="Wyoming"/>
    <d v="2022-12-01T00:00:00"/>
    <d v="2023-12-01T00:00:00"/>
    <x v="2"/>
    <s v="Regulated Gas (103)"/>
    <s v="Cheyenne Light Fuel &amp; Power Co"/>
    <x v="5"/>
    <x v="4"/>
  </r>
  <r>
    <n v="5"/>
    <n v="103"/>
    <x v="122"/>
    <s v="101000 Plant In Service"/>
    <n v="1"/>
    <n v="0"/>
    <n v="0"/>
    <n v="0"/>
    <n v="0"/>
    <n v="0"/>
    <n v="0"/>
    <n v="0"/>
    <s v="Wyoming"/>
    <d v="2022-12-01T00:00:00"/>
    <d v="2023-12-01T00:00:00"/>
    <x v="3"/>
    <s v="Regulated Gas (103)"/>
    <s v="Cheyenne Light Fuel &amp; Power Co"/>
    <x v="5"/>
    <x v="4"/>
  </r>
  <r>
    <n v="5"/>
    <n v="103"/>
    <x v="122"/>
    <s v="101000 Plant In Service"/>
    <n v="1"/>
    <n v="0"/>
    <n v="0"/>
    <n v="0"/>
    <n v="0"/>
    <n v="0"/>
    <n v="0"/>
    <n v="0"/>
    <s v="Wyoming"/>
    <d v="2022-12-01T00:00:00"/>
    <d v="2023-12-01T00:00:00"/>
    <x v="4"/>
    <s v="Regulated Gas (103)"/>
    <s v="Cheyenne Light Fuel &amp; Power Co"/>
    <x v="5"/>
    <x v="4"/>
  </r>
  <r>
    <n v="5"/>
    <n v="103"/>
    <x v="122"/>
    <s v="101000 Plant In Service"/>
    <n v="1"/>
    <n v="0"/>
    <n v="0"/>
    <n v="0"/>
    <n v="0"/>
    <n v="0"/>
    <n v="0"/>
    <n v="0"/>
    <s v="Wyoming"/>
    <d v="2022-12-01T00:00:00"/>
    <d v="2023-12-01T00:00:00"/>
    <x v="5"/>
    <s v="Regulated Gas (103)"/>
    <s v="Cheyenne Light Fuel &amp; Power Co"/>
    <x v="5"/>
    <x v="4"/>
  </r>
  <r>
    <n v="5"/>
    <n v="103"/>
    <x v="122"/>
    <s v="101000 Plant In Service"/>
    <n v="1"/>
    <n v="0"/>
    <n v="0"/>
    <n v="0"/>
    <n v="0"/>
    <n v="0"/>
    <n v="0"/>
    <n v="0"/>
    <s v="Wyoming"/>
    <d v="2022-12-01T00:00:00"/>
    <d v="2023-12-01T00:00:00"/>
    <x v="6"/>
    <s v="Regulated Gas (103)"/>
    <s v="Cheyenne Light Fuel &amp; Power Co"/>
    <x v="5"/>
    <x v="4"/>
  </r>
  <r>
    <n v="5"/>
    <n v="103"/>
    <x v="122"/>
    <s v="101000 Plant In Service"/>
    <n v="1"/>
    <n v="0"/>
    <n v="0"/>
    <n v="0"/>
    <n v="0"/>
    <n v="0"/>
    <n v="0"/>
    <n v="0"/>
    <s v="Wyoming"/>
    <d v="2022-12-01T00:00:00"/>
    <d v="2023-12-01T00:00:00"/>
    <x v="7"/>
    <s v="Regulated Gas (103)"/>
    <s v="Cheyenne Light Fuel &amp; Power Co"/>
    <x v="5"/>
    <x v="4"/>
  </r>
  <r>
    <n v="5"/>
    <n v="103"/>
    <x v="122"/>
    <s v="101000 Plant In Service"/>
    <n v="1"/>
    <n v="0"/>
    <n v="0"/>
    <n v="0"/>
    <n v="0"/>
    <n v="0"/>
    <n v="0"/>
    <n v="0"/>
    <s v="Wyoming"/>
    <d v="2022-12-01T00:00:00"/>
    <d v="2023-12-01T00:00:00"/>
    <x v="8"/>
    <s v="Regulated Gas (103)"/>
    <s v="Cheyenne Light Fuel &amp; Power Co"/>
    <x v="5"/>
    <x v="4"/>
  </r>
  <r>
    <n v="5"/>
    <n v="103"/>
    <x v="122"/>
    <s v="101000 Plant In Service"/>
    <n v="1"/>
    <n v="0"/>
    <n v="0"/>
    <n v="0"/>
    <n v="0"/>
    <n v="0"/>
    <n v="0"/>
    <n v="0"/>
    <s v="Wyoming"/>
    <d v="2022-12-01T00:00:00"/>
    <d v="2023-12-01T00:00:00"/>
    <x v="9"/>
    <s v="Regulated Gas (103)"/>
    <s v="Cheyenne Light Fuel &amp; Power Co"/>
    <x v="5"/>
    <x v="4"/>
  </r>
  <r>
    <n v="5"/>
    <n v="103"/>
    <x v="122"/>
    <s v="101000 Plant In Service"/>
    <n v="1"/>
    <n v="0"/>
    <n v="0"/>
    <n v="0"/>
    <n v="0"/>
    <n v="0"/>
    <n v="0"/>
    <n v="0"/>
    <s v="Wyoming"/>
    <d v="2022-12-01T00:00:00"/>
    <d v="2023-12-01T00:00:00"/>
    <x v="10"/>
    <s v="Regulated Gas (103)"/>
    <s v="Cheyenne Light Fuel &amp; Power Co"/>
    <x v="5"/>
    <x v="4"/>
  </r>
  <r>
    <n v="5"/>
    <n v="103"/>
    <x v="123"/>
    <s v="101000 Plant In Service"/>
    <n v="1"/>
    <n v="0"/>
    <n v="0"/>
    <n v="0"/>
    <n v="0"/>
    <n v="0"/>
    <n v="0"/>
    <n v="0"/>
    <s v="Wyoming"/>
    <d v="2022-12-01T00:00:00"/>
    <d v="2023-12-01T00:00:00"/>
    <x v="11"/>
    <s v="Regulated Gas (103)"/>
    <s v="Cheyenne Light Fuel &amp; Power Co"/>
    <x v="5"/>
    <x v="1"/>
  </r>
  <r>
    <n v="5"/>
    <n v="103"/>
    <x v="123"/>
    <s v="101000 Plant In Service"/>
    <n v="1"/>
    <n v="0"/>
    <n v="0"/>
    <n v="0"/>
    <n v="0"/>
    <n v="0"/>
    <n v="0"/>
    <n v="0"/>
    <s v="Wyoming"/>
    <d v="2022-12-01T00:00:00"/>
    <d v="2023-12-01T00:00:00"/>
    <x v="12"/>
    <s v="Regulated Gas (103)"/>
    <s v="Cheyenne Light Fuel &amp; Power Co"/>
    <x v="5"/>
    <x v="1"/>
  </r>
  <r>
    <n v="5"/>
    <n v="103"/>
    <x v="123"/>
    <s v="101000 Plant In Service"/>
    <n v="1"/>
    <n v="0"/>
    <n v="0"/>
    <n v="0"/>
    <n v="0"/>
    <n v="0"/>
    <n v="0"/>
    <n v="0"/>
    <s v="Wyoming"/>
    <d v="2022-12-01T00:00:00"/>
    <d v="2023-12-01T00:00:00"/>
    <x v="0"/>
    <s v="Regulated Gas (103)"/>
    <s v="Cheyenne Light Fuel &amp; Power Co"/>
    <x v="5"/>
    <x v="1"/>
  </r>
  <r>
    <n v="5"/>
    <n v="103"/>
    <x v="123"/>
    <s v="101000 Plant In Service"/>
    <n v="1"/>
    <n v="0"/>
    <n v="0"/>
    <n v="0"/>
    <n v="0"/>
    <n v="0"/>
    <n v="0"/>
    <n v="0"/>
    <s v="Wyoming"/>
    <d v="2022-12-01T00:00:00"/>
    <d v="2023-12-01T00:00:00"/>
    <x v="1"/>
    <s v="Regulated Gas (103)"/>
    <s v="Cheyenne Light Fuel &amp; Power Co"/>
    <x v="5"/>
    <x v="1"/>
  </r>
  <r>
    <n v="5"/>
    <n v="103"/>
    <x v="123"/>
    <s v="101000 Plant In Service"/>
    <n v="1"/>
    <n v="0"/>
    <n v="0"/>
    <n v="0"/>
    <n v="0"/>
    <n v="0"/>
    <n v="0"/>
    <n v="0"/>
    <s v="Wyoming"/>
    <d v="2022-12-01T00:00:00"/>
    <d v="2023-12-01T00:00:00"/>
    <x v="2"/>
    <s v="Regulated Gas (103)"/>
    <s v="Cheyenne Light Fuel &amp; Power Co"/>
    <x v="5"/>
    <x v="1"/>
  </r>
  <r>
    <n v="5"/>
    <n v="103"/>
    <x v="123"/>
    <s v="101000 Plant In Service"/>
    <n v="1"/>
    <n v="0"/>
    <n v="0"/>
    <n v="0"/>
    <n v="0"/>
    <n v="0"/>
    <n v="0"/>
    <n v="0"/>
    <s v="Wyoming"/>
    <d v="2022-12-01T00:00:00"/>
    <d v="2023-12-01T00:00:00"/>
    <x v="3"/>
    <s v="Regulated Gas (103)"/>
    <s v="Cheyenne Light Fuel &amp; Power Co"/>
    <x v="5"/>
    <x v="1"/>
  </r>
  <r>
    <n v="5"/>
    <n v="103"/>
    <x v="123"/>
    <s v="101000 Plant In Service"/>
    <n v="1"/>
    <n v="0"/>
    <n v="0"/>
    <n v="0"/>
    <n v="0"/>
    <n v="0"/>
    <n v="0"/>
    <n v="0"/>
    <s v="Wyoming"/>
    <d v="2022-12-01T00:00:00"/>
    <d v="2023-12-01T00:00:00"/>
    <x v="4"/>
    <s v="Regulated Gas (103)"/>
    <s v="Cheyenne Light Fuel &amp; Power Co"/>
    <x v="5"/>
    <x v="1"/>
  </r>
  <r>
    <n v="5"/>
    <n v="103"/>
    <x v="123"/>
    <s v="101000 Plant In Service"/>
    <n v="1"/>
    <n v="0"/>
    <n v="0"/>
    <n v="0"/>
    <n v="0"/>
    <n v="0"/>
    <n v="0"/>
    <n v="0"/>
    <s v="Wyoming"/>
    <d v="2022-12-01T00:00:00"/>
    <d v="2023-12-01T00:00:00"/>
    <x v="5"/>
    <s v="Regulated Gas (103)"/>
    <s v="Cheyenne Light Fuel &amp; Power Co"/>
    <x v="5"/>
    <x v="1"/>
  </r>
  <r>
    <n v="5"/>
    <n v="103"/>
    <x v="123"/>
    <s v="101000 Plant In Service"/>
    <n v="1"/>
    <n v="0"/>
    <n v="0"/>
    <n v="0"/>
    <n v="0"/>
    <n v="0"/>
    <n v="0"/>
    <n v="0"/>
    <s v="Wyoming"/>
    <d v="2022-12-01T00:00:00"/>
    <d v="2023-12-01T00:00:00"/>
    <x v="6"/>
    <s v="Regulated Gas (103)"/>
    <s v="Cheyenne Light Fuel &amp; Power Co"/>
    <x v="5"/>
    <x v="1"/>
  </r>
  <r>
    <n v="5"/>
    <n v="103"/>
    <x v="123"/>
    <s v="101000 Plant In Service"/>
    <n v="1"/>
    <n v="0"/>
    <n v="0"/>
    <n v="0"/>
    <n v="0"/>
    <n v="0"/>
    <n v="0"/>
    <n v="0"/>
    <s v="Wyoming"/>
    <d v="2022-12-01T00:00:00"/>
    <d v="2023-12-01T00:00:00"/>
    <x v="7"/>
    <s v="Regulated Gas (103)"/>
    <s v="Cheyenne Light Fuel &amp; Power Co"/>
    <x v="5"/>
    <x v="1"/>
  </r>
  <r>
    <n v="5"/>
    <n v="103"/>
    <x v="123"/>
    <s v="101000 Plant In Service"/>
    <n v="1"/>
    <n v="0"/>
    <n v="0"/>
    <n v="0"/>
    <n v="0"/>
    <n v="0"/>
    <n v="0"/>
    <n v="0"/>
    <s v="Wyoming"/>
    <d v="2022-12-01T00:00:00"/>
    <d v="2023-12-01T00:00:00"/>
    <x v="8"/>
    <s v="Regulated Gas (103)"/>
    <s v="Cheyenne Light Fuel &amp; Power Co"/>
    <x v="5"/>
    <x v="1"/>
  </r>
  <r>
    <n v="5"/>
    <n v="103"/>
    <x v="123"/>
    <s v="101000 Plant In Service"/>
    <n v="1"/>
    <n v="0"/>
    <n v="0"/>
    <n v="0"/>
    <n v="0"/>
    <n v="0"/>
    <n v="0"/>
    <n v="0"/>
    <s v="Wyoming"/>
    <d v="2022-12-01T00:00:00"/>
    <d v="2023-12-01T00:00:00"/>
    <x v="9"/>
    <s v="Regulated Gas (103)"/>
    <s v="Cheyenne Light Fuel &amp; Power Co"/>
    <x v="5"/>
    <x v="1"/>
  </r>
  <r>
    <n v="5"/>
    <n v="103"/>
    <x v="123"/>
    <s v="101000 Plant In Service"/>
    <n v="1"/>
    <n v="0"/>
    <n v="0"/>
    <n v="0"/>
    <n v="0"/>
    <n v="0"/>
    <n v="0"/>
    <n v="0"/>
    <s v="Wyoming"/>
    <d v="2022-12-01T00:00:00"/>
    <d v="2023-12-01T00:00:00"/>
    <x v="10"/>
    <s v="Regulated Gas (103)"/>
    <s v="Cheyenne Light Fuel &amp; Power Co"/>
    <x v="5"/>
    <x v="1"/>
  </r>
  <r>
    <n v="5"/>
    <n v="103"/>
    <x v="124"/>
    <s v="101000 Plant In Service"/>
    <n v="1"/>
    <n v="0"/>
    <n v="0"/>
    <n v="0"/>
    <n v="0"/>
    <n v="0"/>
    <n v="0"/>
    <n v="0"/>
    <s v="Wyoming"/>
    <d v="2022-12-01T00:00:00"/>
    <d v="2023-12-01T00:00:00"/>
    <x v="11"/>
    <s v="Regulated Gas (103)"/>
    <s v="Cheyenne Light Fuel &amp; Power Co"/>
    <x v="5"/>
    <x v="1"/>
  </r>
  <r>
    <n v="5"/>
    <n v="103"/>
    <x v="124"/>
    <s v="101000 Plant In Service"/>
    <n v="1"/>
    <n v="0"/>
    <n v="0"/>
    <n v="0"/>
    <n v="0"/>
    <n v="0"/>
    <n v="0"/>
    <n v="0"/>
    <s v="Wyoming"/>
    <d v="2022-12-01T00:00:00"/>
    <d v="2023-12-01T00:00:00"/>
    <x v="12"/>
    <s v="Regulated Gas (103)"/>
    <s v="Cheyenne Light Fuel &amp; Power Co"/>
    <x v="5"/>
    <x v="1"/>
  </r>
  <r>
    <n v="5"/>
    <n v="103"/>
    <x v="124"/>
    <s v="101000 Plant In Service"/>
    <n v="1"/>
    <n v="0"/>
    <n v="0"/>
    <n v="0"/>
    <n v="0"/>
    <n v="0"/>
    <n v="0"/>
    <n v="0"/>
    <s v="Wyoming"/>
    <d v="2022-12-01T00:00:00"/>
    <d v="2023-12-01T00:00:00"/>
    <x v="0"/>
    <s v="Regulated Gas (103)"/>
    <s v="Cheyenne Light Fuel &amp; Power Co"/>
    <x v="5"/>
    <x v="1"/>
  </r>
  <r>
    <n v="5"/>
    <n v="103"/>
    <x v="124"/>
    <s v="101000 Plant In Service"/>
    <n v="1"/>
    <n v="0"/>
    <n v="0"/>
    <n v="0"/>
    <n v="0"/>
    <n v="0"/>
    <n v="0"/>
    <n v="0"/>
    <s v="Wyoming"/>
    <d v="2022-12-01T00:00:00"/>
    <d v="2023-12-01T00:00:00"/>
    <x v="1"/>
    <s v="Regulated Gas (103)"/>
    <s v="Cheyenne Light Fuel &amp; Power Co"/>
    <x v="5"/>
    <x v="1"/>
  </r>
  <r>
    <n v="5"/>
    <n v="103"/>
    <x v="124"/>
    <s v="101000 Plant In Service"/>
    <n v="1"/>
    <n v="0"/>
    <n v="0"/>
    <n v="0"/>
    <n v="0"/>
    <n v="0"/>
    <n v="0"/>
    <n v="0"/>
    <s v="Wyoming"/>
    <d v="2022-12-01T00:00:00"/>
    <d v="2023-12-01T00:00:00"/>
    <x v="2"/>
    <s v="Regulated Gas (103)"/>
    <s v="Cheyenne Light Fuel &amp; Power Co"/>
    <x v="5"/>
    <x v="1"/>
  </r>
  <r>
    <n v="5"/>
    <n v="103"/>
    <x v="124"/>
    <s v="101000 Plant In Service"/>
    <n v="1"/>
    <n v="0"/>
    <n v="0"/>
    <n v="0"/>
    <n v="0"/>
    <n v="0"/>
    <n v="0"/>
    <n v="0"/>
    <s v="Wyoming"/>
    <d v="2022-12-01T00:00:00"/>
    <d v="2023-12-01T00:00:00"/>
    <x v="3"/>
    <s v="Regulated Gas (103)"/>
    <s v="Cheyenne Light Fuel &amp; Power Co"/>
    <x v="5"/>
    <x v="1"/>
  </r>
  <r>
    <n v="5"/>
    <n v="103"/>
    <x v="124"/>
    <s v="101000 Plant In Service"/>
    <n v="1"/>
    <n v="0"/>
    <n v="0"/>
    <n v="0"/>
    <n v="0"/>
    <n v="0"/>
    <n v="0"/>
    <n v="0"/>
    <s v="Wyoming"/>
    <d v="2022-12-01T00:00:00"/>
    <d v="2023-12-01T00:00:00"/>
    <x v="4"/>
    <s v="Regulated Gas (103)"/>
    <s v="Cheyenne Light Fuel &amp; Power Co"/>
    <x v="5"/>
    <x v="1"/>
  </r>
  <r>
    <n v="5"/>
    <n v="103"/>
    <x v="124"/>
    <s v="101000 Plant In Service"/>
    <n v="1"/>
    <n v="0"/>
    <n v="0"/>
    <n v="0"/>
    <n v="0"/>
    <n v="0"/>
    <n v="0"/>
    <n v="0"/>
    <s v="Wyoming"/>
    <d v="2022-12-01T00:00:00"/>
    <d v="2023-12-01T00:00:00"/>
    <x v="5"/>
    <s v="Regulated Gas (103)"/>
    <s v="Cheyenne Light Fuel &amp; Power Co"/>
    <x v="5"/>
    <x v="1"/>
  </r>
  <r>
    <n v="5"/>
    <n v="103"/>
    <x v="124"/>
    <s v="101000 Plant In Service"/>
    <n v="1"/>
    <n v="0"/>
    <n v="0"/>
    <n v="0"/>
    <n v="0"/>
    <n v="0"/>
    <n v="0"/>
    <n v="0"/>
    <s v="Wyoming"/>
    <d v="2022-12-01T00:00:00"/>
    <d v="2023-12-01T00:00:00"/>
    <x v="6"/>
    <s v="Regulated Gas (103)"/>
    <s v="Cheyenne Light Fuel &amp; Power Co"/>
    <x v="5"/>
    <x v="1"/>
  </r>
  <r>
    <n v="5"/>
    <n v="103"/>
    <x v="124"/>
    <s v="101000 Plant In Service"/>
    <n v="1"/>
    <n v="0"/>
    <n v="0"/>
    <n v="0"/>
    <n v="0"/>
    <n v="0"/>
    <n v="0"/>
    <n v="0"/>
    <s v="Wyoming"/>
    <d v="2022-12-01T00:00:00"/>
    <d v="2023-12-01T00:00:00"/>
    <x v="7"/>
    <s v="Regulated Gas (103)"/>
    <s v="Cheyenne Light Fuel &amp; Power Co"/>
    <x v="5"/>
    <x v="1"/>
  </r>
  <r>
    <n v="5"/>
    <n v="103"/>
    <x v="124"/>
    <s v="101000 Plant In Service"/>
    <n v="1"/>
    <n v="0"/>
    <n v="0"/>
    <n v="0"/>
    <n v="0"/>
    <n v="0"/>
    <n v="0"/>
    <n v="0"/>
    <s v="Wyoming"/>
    <d v="2022-12-01T00:00:00"/>
    <d v="2023-12-01T00:00:00"/>
    <x v="8"/>
    <s v="Regulated Gas (103)"/>
    <s v="Cheyenne Light Fuel &amp; Power Co"/>
    <x v="5"/>
    <x v="1"/>
  </r>
  <r>
    <n v="5"/>
    <n v="103"/>
    <x v="124"/>
    <s v="101000 Plant In Service"/>
    <n v="1"/>
    <n v="0"/>
    <n v="0"/>
    <n v="0"/>
    <n v="0"/>
    <n v="0"/>
    <n v="0"/>
    <n v="0"/>
    <s v="Wyoming"/>
    <d v="2022-12-01T00:00:00"/>
    <d v="2023-12-01T00:00:00"/>
    <x v="9"/>
    <s v="Regulated Gas (103)"/>
    <s v="Cheyenne Light Fuel &amp; Power Co"/>
    <x v="5"/>
    <x v="1"/>
  </r>
  <r>
    <n v="5"/>
    <n v="103"/>
    <x v="124"/>
    <s v="101000 Plant In Service"/>
    <n v="1"/>
    <n v="0"/>
    <n v="0"/>
    <n v="0"/>
    <n v="0"/>
    <n v="0"/>
    <n v="0"/>
    <n v="0"/>
    <s v="Wyoming"/>
    <d v="2022-12-01T00:00:00"/>
    <d v="2023-12-01T00:00:00"/>
    <x v="10"/>
    <s v="Regulated Gas (103)"/>
    <s v="Cheyenne Light Fuel &amp; Power Co"/>
    <x v="5"/>
    <x v="1"/>
  </r>
  <r>
    <n v="5"/>
    <n v="103"/>
    <x v="125"/>
    <s v="101000 Plant In Service"/>
    <n v="1"/>
    <n v="0"/>
    <n v="0"/>
    <n v="0"/>
    <n v="0"/>
    <n v="0"/>
    <n v="0"/>
    <n v="0"/>
    <s v="Wyoming"/>
    <d v="2022-12-01T00:00:00"/>
    <d v="2023-12-01T00:00:00"/>
    <x v="11"/>
    <s v="Regulated Gas (103)"/>
    <s v="Cheyenne Light Fuel &amp; Power Co"/>
    <x v="5"/>
    <x v="1"/>
  </r>
  <r>
    <n v="5"/>
    <n v="103"/>
    <x v="125"/>
    <s v="101000 Plant In Service"/>
    <n v="1"/>
    <n v="0"/>
    <n v="0"/>
    <n v="0"/>
    <n v="0"/>
    <n v="0"/>
    <n v="0"/>
    <n v="0"/>
    <s v="Wyoming"/>
    <d v="2022-12-01T00:00:00"/>
    <d v="2023-12-01T00:00:00"/>
    <x v="12"/>
    <s v="Regulated Gas (103)"/>
    <s v="Cheyenne Light Fuel &amp; Power Co"/>
    <x v="5"/>
    <x v="1"/>
  </r>
  <r>
    <n v="5"/>
    <n v="103"/>
    <x v="125"/>
    <s v="101000 Plant In Service"/>
    <n v="1"/>
    <n v="0"/>
    <n v="0"/>
    <n v="0"/>
    <n v="0"/>
    <n v="0"/>
    <n v="0"/>
    <n v="0"/>
    <s v="Wyoming"/>
    <d v="2022-12-01T00:00:00"/>
    <d v="2023-12-01T00:00:00"/>
    <x v="0"/>
    <s v="Regulated Gas (103)"/>
    <s v="Cheyenne Light Fuel &amp; Power Co"/>
    <x v="5"/>
    <x v="1"/>
  </r>
  <r>
    <n v="5"/>
    <n v="103"/>
    <x v="125"/>
    <s v="101000 Plant In Service"/>
    <n v="1"/>
    <n v="0"/>
    <n v="0"/>
    <n v="0"/>
    <n v="0"/>
    <n v="0"/>
    <n v="0"/>
    <n v="0"/>
    <s v="Wyoming"/>
    <d v="2022-12-01T00:00:00"/>
    <d v="2023-12-01T00:00:00"/>
    <x v="1"/>
    <s v="Regulated Gas (103)"/>
    <s v="Cheyenne Light Fuel &amp; Power Co"/>
    <x v="5"/>
    <x v="1"/>
  </r>
  <r>
    <n v="5"/>
    <n v="103"/>
    <x v="125"/>
    <s v="101000 Plant In Service"/>
    <n v="1"/>
    <n v="0"/>
    <n v="0"/>
    <n v="0"/>
    <n v="0"/>
    <n v="0"/>
    <n v="0"/>
    <n v="0"/>
    <s v="Wyoming"/>
    <d v="2022-12-01T00:00:00"/>
    <d v="2023-12-01T00:00:00"/>
    <x v="2"/>
    <s v="Regulated Gas (103)"/>
    <s v="Cheyenne Light Fuel &amp; Power Co"/>
    <x v="5"/>
    <x v="1"/>
  </r>
  <r>
    <n v="5"/>
    <n v="103"/>
    <x v="125"/>
    <s v="101000 Plant In Service"/>
    <n v="1"/>
    <n v="0"/>
    <n v="0"/>
    <n v="0"/>
    <n v="0"/>
    <n v="0"/>
    <n v="0"/>
    <n v="0"/>
    <s v="Wyoming"/>
    <d v="2022-12-01T00:00:00"/>
    <d v="2023-12-01T00:00:00"/>
    <x v="3"/>
    <s v="Regulated Gas (103)"/>
    <s v="Cheyenne Light Fuel &amp; Power Co"/>
    <x v="5"/>
    <x v="1"/>
  </r>
  <r>
    <n v="5"/>
    <n v="103"/>
    <x v="125"/>
    <s v="101000 Plant In Service"/>
    <n v="1"/>
    <n v="0"/>
    <n v="0"/>
    <n v="0"/>
    <n v="0"/>
    <n v="0"/>
    <n v="0"/>
    <n v="0"/>
    <s v="Wyoming"/>
    <d v="2022-12-01T00:00:00"/>
    <d v="2023-12-01T00:00:00"/>
    <x v="4"/>
    <s v="Regulated Gas (103)"/>
    <s v="Cheyenne Light Fuel &amp; Power Co"/>
    <x v="5"/>
    <x v="1"/>
  </r>
  <r>
    <n v="5"/>
    <n v="103"/>
    <x v="125"/>
    <s v="101000 Plant In Service"/>
    <n v="1"/>
    <n v="0"/>
    <n v="0"/>
    <n v="0"/>
    <n v="0"/>
    <n v="0"/>
    <n v="0"/>
    <n v="0"/>
    <s v="Wyoming"/>
    <d v="2022-12-01T00:00:00"/>
    <d v="2023-12-01T00:00:00"/>
    <x v="5"/>
    <s v="Regulated Gas (103)"/>
    <s v="Cheyenne Light Fuel &amp; Power Co"/>
    <x v="5"/>
    <x v="1"/>
  </r>
  <r>
    <n v="5"/>
    <n v="103"/>
    <x v="125"/>
    <s v="101000 Plant In Service"/>
    <n v="1"/>
    <n v="0"/>
    <n v="0"/>
    <n v="0"/>
    <n v="0"/>
    <n v="0"/>
    <n v="0"/>
    <n v="0"/>
    <s v="Wyoming"/>
    <d v="2022-12-01T00:00:00"/>
    <d v="2023-12-01T00:00:00"/>
    <x v="6"/>
    <s v="Regulated Gas (103)"/>
    <s v="Cheyenne Light Fuel &amp; Power Co"/>
    <x v="5"/>
    <x v="1"/>
  </r>
  <r>
    <n v="5"/>
    <n v="103"/>
    <x v="125"/>
    <s v="101000 Plant In Service"/>
    <n v="1"/>
    <n v="0"/>
    <n v="0"/>
    <n v="0"/>
    <n v="0"/>
    <n v="0"/>
    <n v="0"/>
    <n v="0"/>
    <s v="Wyoming"/>
    <d v="2022-12-01T00:00:00"/>
    <d v="2023-12-01T00:00:00"/>
    <x v="7"/>
    <s v="Regulated Gas (103)"/>
    <s v="Cheyenne Light Fuel &amp; Power Co"/>
    <x v="5"/>
    <x v="1"/>
  </r>
  <r>
    <n v="5"/>
    <n v="103"/>
    <x v="125"/>
    <s v="101000 Plant In Service"/>
    <n v="1"/>
    <n v="0"/>
    <n v="0"/>
    <n v="0"/>
    <n v="0"/>
    <n v="0"/>
    <n v="0"/>
    <n v="0"/>
    <s v="Wyoming"/>
    <d v="2022-12-01T00:00:00"/>
    <d v="2023-12-01T00:00:00"/>
    <x v="8"/>
    <s v="Regulated Gas (103)"/>
    <s v="Cheyenne Light Fuel &amp; Power Co"/>
    <x v="5"/>
    <x v="1"/>
  </r>
  <r>
    <n v="5"/>
    <n v="103"/>
    <x v="125"/>
    <s v="101000 Plant In Service"/>
    <n v="1"/>
    <n v="0"/>
    <n v="0"/>
    <n v="0"/>
    <n v="0"/>
    <n v="0"/>
    <n v="0"/>
    <n v="0"/>
    <s v="Wyoming"/>
    <d v="2022-12-01T00:00:00"/>
    <d v="2023-12-01T00:00:00"/>
    <x v="9"/>
    <s v="Regulated Gas (103)"/>
    <s v="Cheyenne Light Fuel &amp; Power Co"/>
    <x v="5"/>
    <x v="1"/>
  </r>
  <r>
    <n v="5"/>
    <n v="103"/>
    <x v="125"/>
    <s v="101000 Plant In Service"/>
    <n v="1"/>
    <n v="0"/>
    <n v="0"/>
    <n v="0"/>
    <n v="0"/>
    <n v="0"/>
    <n v="0"/>
    <n v="0"/>
    <s v="Wyoming"/>
    <d v="2022-12-01T00:00:00"/>
    <d v="2023-12-01T00:00:00"/>
    <x v="10"/>
    <s v="Regulated Gas (103)"/>
    <s v="Cheyenne Light Fuel &amp; Power Co"/>
    <x v="5"/>
    <x v="1"/>
  </r>
  <r>
    <n v="5"/>
    <n v="103"/>
    <x v="126"/>
    <s v="101000 Plant In Service"/>
    <n v="1"/>
    <n v="0"/>
    <n v="0"/>
    <n v="0"/>
    <n v="0"/>
    <n v="0"/>
    <n v="0"/>
    <n v="0"/>
    <s v="Wyoming"/>
    <d v="2022-12-01T00:00:00"/>
    <d v="2023-12-01T00:00:00"/>
    <x v="11"/>
    <s v="Regulated Gas (103)"/>
    <s v="Cheyenne Light Fuel &amp; Power Co"/>
    <x v="5"/>
    <x v="1"/>
  </r>
  <r>
    <n v="5"/>
    <n v="103"/>
    <x v="126"/>
    <s v="101000 Plant In Service"/>
    <n v="1"/>
    <n v="0"/>
    <n v="0"/>
    <n v="0"/>
    <n v="0"/>
    <n v="0"/>
    <n v="0"/>
    <n v="0"/>
    <s v="Wyoming"/>
    <d v="2022-12-01T00:00:00"/>
    <d v="2023-12-01T00:00:00"/>
    <x v="12"/>
    <s v="Regulated Gas (103)"/>
    <s v="Cheyenne Light Fuel &amp; Power Co"/>
    <x v="5"/>
    <x v="1"/>
  </r>
  <r>
    <n v="5"/>
    <n v="103"/>
    <x v="126"/>
    <s v="101000 Plant In Service"/>
    <n v="1"/>
    <n v="0"/>
    <n v="0"/>
    <n v="0"/>
    <n v="0"/>
    <n v="0"/>
    <n v="0"/>
    <n v="0"/>
    <s v="Wyoming"/>
    <d v="2022-12-01T00:00:00"/>
    <d v="2023-12-01T00:00:00"/>
    <x v="0"/>
    <s v="Regulated Gas (103)"/>
    <s v="Cheyenne Light Fuel &amp; Power Co"/>
    <x v="5"/>
    <x v="1"/>
  </r>
  <r>
    <n v="5"/>
    <n v="103"/>
    <x v="126"/>
    <s v="101000 Plant In Service"/>
    <n v="1"/>
    <n v="0"/>
    <n v="0"/>
    <n v="0"/>
    <n v="0"/>
    <n v="0"/>
    <n v="0"/>
    <n v="0"/>
    <s v="Wyoming"/>
    <d v="2022-12-01T00:00:00"/>
    <d v="2023-12-01T00:00:00"/>
    <x v="1"/>
    <s v="Regulated Gas (103)"/>
    <s v="Cheyenne Light Fuel &amp; Power Co"/>
    <x v="5"/>
    <x v="1"/>
  </r>
  <r>
    <n v="5"/>
    <n v="103"/>
    <x v="126"/>
    <s v="101000 Plant In Service"/>
    <n v="1"/>
    <n v="0"/>
    <n v="0"/>
    <n v="0"/>
    <n v="0"/>
    <n v="0"/>
    <n v="0"/>
    <n v="0"/>
    <s v="Wyoming"/>
    <d v="2022-12-01T00:00:00"/>
    <d v="2023-12-01T00:00:00"/>
    <x v="2"/>
    <s v="Regulated Gas (103)"/>
    <s v="Cheyenne Light Fuel &amp; Power Co"/>
    <x v="5"/>
    <x v="1"/>
  </r>
  <r>
    <n v="5"/>
    <n v="103"/>
    <x v="126"/>
    <s v="101000 Plant In Service"/>
    <n v="1"/>
    <n v="0"/>
    <n v="0"/>
    <n v="0"/>
    <n v="0"/>
    <n v="0"/>
    <n v="0"/>
    <n v="0"/>
    <s v="Wyoming"/>
    <d v="2022-12-01T00:00:00"/>
    <d v="2023-12-01T00:00:00"/>
    <x v="3"/>
    <s v="Regulated Gas (103)"/>
    <s v="Cheyenne Light Fuel &amp; Power Co"/>
    <x v="5"/>
    <x v="1"/>
  </r>
  <r>
    <n v="5"/>
    <n v="103"/>
    <x v="126"/>
    <s v="101000 Plant In Service"/>
    <n v="1"/>
    <n v="0"/>
    <n v="0"/>
    <n v="0"/>
    <n v="0"/>
    <n v="0"/>
    <n v="0"/>
    <n v="0"/>
    <s v="Wyoming"/>
    <d v="2022-12-01T00:00:00"/>
    <d v="2023-12-01T00:00:00"/>
    <x v="4"/>
    <s v="Regulated Gas (103)"/>
    <s v="Cheyenne Light Fuel &amp; Power Co"/>
    <x v="5"/>
    <x v="1"/>
  </r>
  <r>
    <n v="5"/>
    <n v="103"/>
    <x v="126"/>
    <s v="101000 Plant In Service"/>
    <n v="1"/>
    <n v="0"/>
    <n v="0"/>
    <n v="0"/>
    <n v="0"/>
    <n v="0"/>
    <n v="0"/>
    <n v="0"/>
    <s v="Wyoming"/>
    <d v="2022-12-01T00:00:00"/>
    <d v="2023-12-01T00:00:00"/>
    <x v="5"/>
    <s v="Regulated Gas (103)"/>
    <s v="Cheyenne Light Fuel &amp; Power Co"/>
    <x v="5"/>
    <x v="1"/>
  </r>
  <r>
    <n v="5"/>
    <n v="103"/>
    <x v="126"/>
    <s v="101000 Plant In Service"/>
    <n v="1"/>
    <n v="0"/>
    <n v="0"/>
    <n v="0"/>
    <n v="0"/>
    <n v="0"/>
    <n v="0"/>
    <n v="0"/>
    <s v="Wyoming"/>
    <d v="2022-12-01T00:00:00"/>
    <d v="2023-12-01T00:00:00"/>
    <x v="6"/>
    <s v="Regulated Gas (103)"/>
    <s v="Cheyenne Light Fuel &amp; Power Co"/>
    <x v="5"/>
    <x v="1"/>
  </r>
  <r>
    <n v="5"/>
    <n v="103"/>
    <x v="126"/>
    <s v="101000 Plant In Service"/>
    <n v="1"/>
    <n v="0"/>
    <n v="0"/>
    <n v="0"/>
    <n v="0"/>
    <n v="0"/>
    <n v="0"/>
    <n v="0"/>
    <s v="Wyoming"/>
    <d v="2022-12-01T00:00:00"/>
    <d v="2023-12-01T00:00:00"/>
    <x v="7"/>
    <s v="Regulated Gas (103)"/>
    <s v="Cheyenne Light Fuel &amp; Power Co"/>
    <x v="5"/>
    <x v="1"/>
  </r>
  <r>
    <n v="5"/>
    <n v="103"/>
    <x v="126"/>
    <s v="101000 Plant In Service"/>
    <n v="1"/>
    <n v="0"/>
    <n v="0"/>
    <n v="0"/>
    <n v="0"/>
    <n v="0"/>
    <n v="0"/>
    <n v="0"/>
    <s v="Wyoming"/>
    <d v="2022-12-01T00:00:00"/>
    <d v="2023-12-01T00:00:00"/>
    <x v="8"/>
    <s v="Regulated Gas (103)"/>
    <s v="Cheyenne Light Fuel &amp; Power Co"/>
    <x v="5"/>
    <x v="1"/>
  </r>
  <r>
    <n v="5"/>
    <n v="103"/>
    <x v="126"/>
    <s v="101000 Plant In Service"/>
    <n v="1"/>
    <n v="0"/>
    <n v="0"/>
    <n v="0"/>
    <n v="0"/>
    <n v="0"/>
    <n v="0"/>
    <n v="0"/>
    <s v="Wyoming"/>
    <d v="2022-12-01T00:00:00"/>
    <d v="2023-12-01T00:00:00"/>
    <x v="9"/>
    <s v="Regulated Gas (103)"/>
    <s v="Cheyenne Light Fuel &amp; Power Co"/>
    <x v="5"/>
    <x v="1"/>
  </r>
  <r>
    <n v="5"/>
    <n v="103"/>
    <x v="126"/>
    <s v="101000 Plant In Service"/>
    <n v="1"/>
    <n v="0"/>
    <n v="0"/>
    <n v="0"/>
    <n v="0"/>
    <n v="0"/>
    <n v="0"/>
    <n v="0"/>
    <s v="Wyoming"/>
    <d v="2022-12-01T00:00:00"/>
    <d v="2023-12-01T00:00:00"/>
    <x v="10"/>
    <s v="Regulated Gas (103)"/>
    <s v="Cheyenne Light Fuel &amp; Power Co"/>
    <x v="5"/>
    <x v="1"/>
  </r>
  <r>
    <n v="5"/>
    <n v="103"/>
    <x v="127"/>
    <s v="101000 Plant In Service"/>
    <n v="1"/>
    <n v="0"/>
    <n v="0"/>
    <n v="0"/>
    <n v="0"/>
    <n v="0"/>
    <n v="0"/>
    <n v="0"/>
    <s v="Wyoming"/>
    <d v="2022-12-01T00:00:00"/>
    <d v="2023-12-01T00:00:00"/>
    <x v="11"/>
    <s v="Regulated Gas (103)"/>
    <s v="Cheyenne Light Fuel &amp; Power Co"/>
    <x v="5"/>
    <x v="5"/>
  </r>
  <r>
    <n v="5"/>
    <n v="103"/>
    <x v="127"/>
    <s v="101000 Plant In Service"/>
    <n v="1"/>
    <n v="0"/>
    <n v="0"/>
    <n v="0"/>
    <n v="0"/>
    <n v="0"/>
    <n v="0"/>
    <n v="0"/>
    <s v="Wyoming"/>
    <d v="2022-12-01T00:00:00"/>
    <d v="2023-12-01T00:00:00"/>
    <x v="12"/>
    <s v="Regulated Gas (103)"/>
    <s v="Cheyenne Light Fuel &amp; Power Co"/>
    <x v="5"/>
    <x v="5"/>
  </r>
  <r>
    <n v="5"/>
    <n v="103"/>
    <x v="127"/>
    <s v="101000 Plant In Service"/>
    <n v="1"/>
    <n v="0"/>
    <n v="0"/>
    <n v="0"/>
    <n v="0"/>
    <n v="0"/>
    <n v="0"/>
    <n v="0"/>
    <s v="Wyoming"/>
    <d v="2022-12-01T00:00:00"/>
    <d v="2023-12-01T00:00:00"/>
    <x v="0"/>
    <s v="Regulated Gas (103)"/>
    <s v="Cheyenne Light Fuel &amp; Power Co"/>
    <x v="5"/>
    <x v="5"/>
  </r>
  <r>
    <n v="5"/>
    <n v="103"/>
    <x v="127"/>
    <s v="101000 Plant In Service"/>
    <n v="1"/>
    <n v="0"/>
    <n v="0"/>
    <n v="0"/>
    <n v="0"/>
    <n v="0"/>
    <n v="0"/>
    <n v="0"/>
    <s v="Wyoming"/>
    <d v="2022-12-01T00:00:00"/>
    <d v="2023-12-01T00:00:00"/>
    <x v="1"/>
    <s v="Regulated Gas (103)"/>
    <s v="Cheyenne Light Fuel &amp; Power Co"/>
    <x v="5"/>
    <x v="5"/>
  </r>
  <r>
    <n v="5"/>
    <n v="103"/>
    <x v="127"/>
    <s v="101000 Plant In Service"/>
    <n v="1"/>
    <n v="0"/>
    <n v="0"/>
    <n v="0"/>
    <n v="0"/>
    <n v="0"/>
    <n v="0"/>
    <n v="0"/>
    <s v="Wyoming"/>
    <d v="2022-12-01T00:00:00"/>
    <d v="2023-12-01T00:00:00"/>
    <x v="2"/>
    <s v="Regulated Gas (103)"/>
    <s v="Cheyenne Light Fuel &amp; Power Co"/>
    <x v="5"/>
    <x v="5"/>
  </r>
  <r>
    <n v="5"/>
    <n v="103"/>
    <x v="127"/>
    <s v="101000 Plant In Service"/>
    <n v="1"/>
    <n v="0"/>
    <n v="0"/>
    <n v="0"/>
    <n v="0"/>
    <n v="0"/>
    <n v="0"/>
    <n v="0"/>
    <s v="Wyoming"/>
    <d v="2022-12-01T00:00:00"/>
    <d v="2023-12-01T00:00:00"/>
    <x v="3"/>
    <s v="Regulated Gas (103)"/>
    <s v="Cheyenne Light Fuel &amp; Power Co"/>
    <x v="5"/>
    <x v="5"/>
  </r>
  <r>
    <n v="5"/>
    <n v="103"/>
    <x v="127"/>
    <s v="101000 Plant In Service"/>
    <n v="1"/>
    <n v="0"/>
    <n v="0"/>
    <n v="0"/>
    <n v="0"/>
    <n v="0"/>
    <n v="0"/>
    <n v="0"/>
    <s v="Wyoming"/>
    <d v="2022-12-01T00:00:00"/>
    <d v="2023-12-01T00:00:00"/>
    <x v="4"/>
    <s v="Regulated Gas (103)"/>
    <s v="Cheyenne Light Fuel &amp; Power Co"/>
    <x v="5"/>
    <x v="5"/>
  </r>
  <r>
    <n v="5"/>
    <n v="103"/>
    <x v="127"/>
    <s v="101000 Plant In Service"/>
    <n v="1"/>
    <n v="0"/>
    <n v="0"/>
    <n v="0"/>
    <n v="0"/>
    <n v="0"/>
    <n v="0"/>
    <n v="0"/>
    <s v="Wyoming"/>
    <d v="2022-12-01T00:00:00"/>
    <d v="2023-12-01T00:00:00"/>
    <x v="5"/>
    <s v="Regulated Gas (103)"/>
    <s v="Cheyenne Light Fuel &amp; Power Co"/>
    <x v="5"/>
    <x v="5"/>
  </r>
  <r>
    <n v="5"/>
    <n v="103"/>
    <x v="127"/>
    <s v="101000 Plant In Service"/>
    <n v="1"/>
    <n v="0"/>
    <n v="0"/>
    <n v="0"/>
    <n v="0"/>
    <n v="0"/>
    <n v="0"/>
    <n v="0"/>
    <s v="Wyoming"/>
    <d v="2022-12-01T00:00:00"/>
    <d v="2023-12-01T00:00:00"/>
    <x v="6"/>
    <s v="Regulated Gas (103)"/>
    <s v="Cheyenne Light Fuel &amp; Power Co"/>
    <x v="5"/>
    <x v="5"/>
  </r>
  <r>
    <n v="5"/>
    <n v="103"/>
    <x v="127"/>
    <s v="101000 Plant In Service"/>
    <n v="1"/>
    <n v="0"/>
    <n v="0"/>
    <n v="0"/>
    <n v="0"/>
    <n v="0"/>
    <n v="0"/>
    <n v="0"/>
    <s v="Wyoming"/>
    <d v="2022-12-01T00:00:00"/>
    <d v="2023-12-01T00:00:00"/>
    <x v="7"/>
    <s v="Regulated Gas (103)"/>
    <s v="Cheyenne Light Fuel &amp; Power Co"/>
    <x v="5"/>
    <x v="5"/>
  </r>
  <r>
    <n v="5"/>
    <n v="103"/>
    <x v="127"/>
    <s v="101000 Plant In Service"/>
    <n v="1"/>
    <n v="0"/>
    <n v="0"/>
    <n v="0"/>
    <n v="0"/>
    <n v="0"/>
    <n v="0"/>
    <n v="0"/>
    <s v="Wyoming"/>
    <d v="2022-12-01T00:00:00"/>
    <d v="2023-12-01T00:00:00"/>
    <x v="8"/>
    <s v="Regulated Gas (103)"/>
    <s v="Cheyenne Light Fuel &amp; Power Co"/>
    <x v="5"/>
    <x v="5"/>
  </r>
  <r>
    <n v="5"/>
    <n v="103"/>
    <x v="127"/>
    <s v="101000 Plant In Service"/>
    <n v="1"/>
    <n v="0"/>
    <n v="0"/>
    <n v="0"/>
    <n v="0"/>
    <n v="0"/>
    <n v="0"/>
    <n v="0"/>
    <s v="Wyoming"/>
    <d v="2022-12-01T00:00:00"/>
    <d v="2023-12-01T00:00:00"/>
    <x v="9"/>
    <s v="Regulated Gas (103)"/>
    <s v="Cheyenne Light Fuel &amp; Power Co"/>
    <x v="5"/>
    <x v="5"/>
  </r>
  <r>
    <n v="5"/>
    <n v="103"/>
    <x v="127"/>
    <s v="101000 Plant In Service"/>
    <n v="1"/>
    <n v="0"/>
    <n v="0"/>
    <n v="0"/>
    <n v="0"/>
    <n v="0"/>
    <n v="0"/>
    <n v="0"/>
    <s v="Wyoming"/>
    <d v="2022-12-01T00:00:00"/>
    <d v="2023-12-01T00:00:00"/>
    <x v="10"/>
    <s v="Regulated Gas (103)"/>
    <s v="Cheyenne Light Fuel &amp; Power Co"/>
    <x v="5"/>
    <x v="5"/>
  </r>
  <r>
    <n v="5"/>
    <n v="103"/>
    <x v="128"/>
    <s v="101000 Plant In Service"/>
    <n v="1"/>
    <n v="0"/>
    <n v="0"/>
    <n v="0"/>
    <n v="0"/>
    <n v="0"/>
    <n v="0"/>
    <n v="0"/>
    <s v="Wyoming"/>
    <d v="2022-12-01T00:00:00"/>
    <d v="2023-12-01T00:00:00"/>
    <x v="11"/>
    <s v="Regulated Gas (103)"/>
    <s v="Cheyenne Light Fuel &amp; Power Co"/>
    <x v="5"/>
    <x v="5"/>
  </r>
  <r>
    <n v="5"/>
    <n v="103"/>
    <x v="128"/>
    <s v="101000 Plant In Service"/>
    <n v="1"/>
    <n v="0"/>
    <n v="0"/>
    <n v="0"/>
    <n v="0"/>
    <n v="0"/>
    <n v="0"/>
    <n v="0"/>
    <s v="Wyoming"/>
    <d v="2022-12-01T00:00:00"/>
    <d v="2023-12-01T00:00:00"/>
    <x v="12"/>
    <s v="Regulated Gas (103)"/>
    <s v="Cheyenne Light Fuel &amp; Power Co"/>
    <x v="5"/>
    <x v="5"/>
  </r>
  <r>
    <n v="5"/>
    <n v="103"/>
    <x v="128"/>
    <s v="101000 Plant In Service"/>
    <n v="1"/>
    <n v="0"/>
    <n v="0"/>
    <n v="0"/>
    <n v="0"/>
    <n v="0"/>
    <n v="0"/>
    <n v="0"/>
    <s v="Wyoming"/>
    <d v="2022-12-01T00:00:00"/>
    <d v="2023-12-01T00:00:00"/>
    <x v="0"/>
    <s v="Regulated Gas (103)"/>
    <s v="Cheyenne Light Fuel &amp; Power Co"/>
    <x v="5"/>
    <x v="5"/>
  </r>
  <r>
    <n v="5"/>
    <n v="103"/>
    <x v="128"/>
    <s v="101000 Plant In Service"/>
    <n v="1"/>
    <n v="0"/>
    <n v="0"/>
    <n v="0"/>
    <n v="0"/>
    <n v="0"/>
    <n v="0"/>
    <n v="0"/>
    <s v="Wyoming"/>
    <d v="2022-12-01T00:00:00"/>
    <d v="2023-12-01T00:00:00"/>
    <x v="1"/>
    <s v="Regulated Gas (103)"/>
    <s v="Cheyenne Light Fuel &amp; Power Co"/>
    <x v="5"/>
    <x v="5"/>
  </r>
  <r>
    <n v="5"/>
    <n v="103"/>
    <x v="128"/>
    <s v="101000 Plant In Service"/>
    <n v="1"/>
    <n v="0"/>
    <n v="0"/>
    <n v="0"/>
    <n v="0"/>
    <n v="0"/>
    <n v="0"/>
    <n v="0"/>
    <s v="Wyoming"/>
    <d v="2022-12-01T00:00:00"/>
    <d v="2023-12-01T00:00:00"/>
    <x v="2"/>
    <s v="Regulated Gas (103)"/>
    <s v="Cheyenne Light Fuel &amp; Power Co"/>
    <x v="5"/>
    <x v="5"/>
  </r>
  <r>
    <n v="5"/>
    <n v="103"/>
    <x v="128"/>
    <s v="101000 Plant In Service"/>
    <n v="1"/>
    <n v="0"/>
    <n v="0"/>
    <n v="0"/>
    <n v="0"/>
    <n v="0"/>
    <n v="0"/>
    <n v="0"/>
    <s v="Wyoming"/>
    <d v="2022-12-01T00:00:00"/>
    <d v="2023-12-01T00:00:00"/>
    <x v="3"/>
    <s v="Regulated Gas (103)"/>
    <s v="Cheyenne Light Fuel &amp; Power Co"/>
    <x v="5"/>
    <x v="5"/>
  </r>
  <r>
    <n v="5"/>
    <n v="103"/>
    <x v="128"/>
    <s v="101000 Plant In Service"/>
    <n v="1"/>
    <n v="0"/>
    <n v="0"/>
    <n v="0"/>
    <n v="0"/>
    <n v="0"/>
    <n v="0"/>
    <n v="0"/>
    <s v="Wyoming"/>
    <d v="2022-12-01T00:00:00"/>
    <d v="2023-12-01T00:00:00"/>
    <x v="4"/>
    <s v="Regulated Gas (103)"/>
    <s v="Cheyenne Light Fuel &amp; Power Co"/>
    <x v="5"/>
    <x v="5"/>
  </r>
  <r>
    <n v="5"/>
    <n v="103"/>
    <x v="128"/>
    <s v="101000 Plant In Service"/>
    <n v="1"/>
    <n v="0"/>
    <n v="0"/>
    <n v="0"/>
    <n v="0"/>
    <n v="0"/>
    <n v="0"/>
    <n v="0"/>
    <s v="Wyoming"/>
    <d v="2022-12-01T00:00:00"/>
    <d v="2023-12-01T00:00:00"/>
    <x v="5"/>
    <s v="Regulated Gas (103)"/>
    <s v="Cheyenne Light Fuel &amp; Power Co"/>
    <x v="5"/>
    <x v="5"/>
  </r>
  <r>
    <n v="5"/>
    <n v="103"/>
    <x v="128"/>
    <s v="101000 Plant In Service"/>
    <n v="1"/>
    <n v="0"/>
    <n v="0"/>
    <n v="0"/>
    <n v="0"/>
    <n v="0"/>
    <n v="0"/>
    <n v="0"/>
    <s v="Wyoming"/>
    <d v="2022-12-01T00:00:00"/>
    <d v="2023-12-01T00:00:00"/>
    <x v="6"/>
    <s v="Regulated Gas (103)"/>
    <s v="Cheyenne Light Fuel &amp; Power Co"/>
    <x v="5"/>
    <x v="5"/>
  </r>
  <r>
    <n v="5"/>
    <n v="103"/>
    <x v="128"/>
    <s v="101000 Plant In Service"/>
    <n v="1"/>
    <n v="0"/>
    <n v="0"/>
    <n v="0"/>
    <n v="0"/>
    <n v="0"/>
    <n v="0"/>
    <n v="0"/>
    <s v="Wyoming"/>
    <d v="2022-12-01T00:00:00"/>
    <d v="2023-12-01T00:00:00"/>
    <x v="7"/>
    <s v="Regulated Gas (103)"/>
    <s v="Cheyenne Light Fuel &amp; Power Co"/>
    <x v="5"/>
    <x v="5"/>
  </r>
  <r>
    <n v="5"/>
    <n v="103"/>
    <x v="128"/>
    <s v="101000 Plant In Service"/>
    <n v="1"/>
    <n v="0"/>
    <n v="0"/>
    <n v="0"/>
    <n v="0"/>
    <n v="0"/>
    <n v="0"/>
    <n v="0"/>
    <s v="Wyoming"/>
    <d v="2022-12-01T00:00:00"/>
    <d v="2023-12-01T00:00:00"/>
    <x v="8"/>
    <s v="Regulated Gas (103)"/>
    <s v="Cheyenne Light Fuel &amp; Power Co"/>
    <x v="5"/>
    <x v="5"/>
  </r>
  <r>
    <n v="5"/>
    <n v="103"/>
    <x v="128"/>
    <s v="101000 Plant In Service"/>
    <n v="1"/>
    <n v="0"/>
    <n v="0"/>
    <n v="0"/>
    <n v="0"/>
    <n v="0"/>
    <n v="0"/>
    <n v="0"/>
    <s v="Wyoming"/>
    <d v="2022-12-01T00:00:00"/>
    <d v="2023-12-01T00:00:00"/>
    <x v="9"/>
    <s v="Regulated Gas (103)"/>
    <s v="Cheyenne Light Fuel &amp; Power Co"/>
    <x v="5"/>
    <x v="5"/>
  </r>
  <r>
    <n v="5"/>
    <n v="103"/>
    <x v="128"/>
    <s v="101000 Plant In Service"/>
    <n v="1"/>
    <n v="0"/>
    <n v="0"/>
    <n v="0"/>
    <n v="0"/>
    <n v="0"/>
    <n v="0"/>
    <n v="0"/>
    <s v="Wyoming"/>
    <d v="2022-12-01T00:00:00"/>
    <d v="2023-12-01T00:00:00"/>
    <x v="10"/>
    <s v="Regulated Gas (103)"/>
    <s v="Cheyenne Light Fuel &amp; Power Co"/>
    <x v="5"/>
    <x v="5"/>
  </r>
  <r>
    <n v="5"/>
    <n v="103"/>
    <x v="129"/>
    <s v="101000 Plant In Service"/>
    <n v="1"/>
    <n v="0"/>
    <n v="0"/>
    <n v="0"/>
    <n v="0"/>
    <n v="0"/>
    <n v="0"/>
    <n v="0"/>
    <s v="Wyoming"/>
    <d v="2022-12-01T00:00:00"/>
    <d v="2023-12-01T00:00:00"/>
    <x v="11"/>
    <s v="Regulated Gas (103)"/>
    <s v="Cheyenne Light Fuel &amp; Power Co"/>
    <x v="5"/>
    <x v="5"/>
  </r>
  <r>
    <n v="5"/>
    <n v="103"/>
    <x v="129"/>
    <s v="101000 Plant In Service"/>
    <n v="1"/>
    <n v="0"/>
    <n v="0"/>
    <n v="0"/>
    <n v="0"/>
    <n v="0"/>
    <n v="0"/>
    <n v="0"/>
    <s v="Wyoming"/>
    <d v="2022-12-01T00:00:00"/>
    <d v="2023-12-01T00:00:00"/>
    <x v="12"/>
    <s v="Regulated Gas (103)"/>
    <s v="Cheyenne Light Fuel &amp; Power Co"/>
    <x v="5"/>
    <x v="5"/>
  </r>
  <r>
    <n v="5"/>
    <n v="103"/>
    <x v="129"/>
    <s v="101000 Plant In Service"/>
    <n v="1"/>
    <n v="0"/>
    <n v="0"/>
    <n v="0"/>
    <n v="0"/>
    <n v="0"/>
    <n v="0"/>
    <n v="0"/>
    <s v="Wyoming"/>
    <d v="2022-12-01T00:00:00"/>
    <d v="2023-12-01T00:00:00"/>
    <x v="0"/>
    <s v="Regulated Gas (103)"/>
    <s v="Cheyenne Light Fuel &amp; Power Co"/>
    <x v="5"/>
    <x v="5"/>
  </r>
  <r>
    <n v="5"/>
    <n v="103"/>
    <x v="129"/>
    <s v="101000 Plant In Service"/>
    <n v="1"/>
    <n v="0"/>
    <n v="0"/>
    <n v="0"/>
    <n v="0"/>
    <n v="0"/>
    <n v="0"/>
    <n v="0"/>
    <s v="Wyoming"/>
    <d v="2022-12-01T00:00:00"/>
    <d v="2023-12-01T00:00:00"/>
    <x v="1"/>
    <s v="Regulated Gas (103)"/>
    <s v="Cheyenne Light Fuel &amp; Power Co"/>
    <x v="5"/>
    <x v="5"/>
  </r>
  <r>
    <n v="5"/>
    <n v="103"/>
    <x v="129"/>
    <s v="101000 Plant In Service"/>
    <n v="1"/>
    <n v="0"/>
    <n v="0"/>
    <n v="0"/>
    <n v="0"/>
    <n v="0"/>
    <n v="0"/>
    <n v="0"/>
    <s v="Wyoming"/>
    <d v="2022-12-01T00:00:00"/>
    <d v="2023-12-01T00:00:00"/>
    <x v="2"/>
    <s v="Regulated Gas (103)"/>
    <s v="Cheyenne Light Fuel &amp; Power Co"/>
    <x v="5"/>
    <x v="5"/>
  </r>
  <r>
    <n v="5"/>
    <n v="103"/>
    <x v="129"/>
    <s v="101000 Plant In Service"/>
    <n v="1"/>
    <n v="0"/>
    <n v="0"/>
    <n v="0"/>
    <n v="0"/>
    <n v="0"/>
    <n v="0"/>
    <n v="0"/>
    <s v="Wyoming"/>
    <d v="2022-12-01T00:00:00"/>
    <d v="2023-12-01T00:00:00"/>
    <x v="3"/>
    <s v="Regulated Gas (103)"/>
    <s v="Cheyenne Light Fuel &amp; Power Co"/>
    <x v="5"/>
    <x v="5"/>
  </r>
  <r>
    <n v="5"/>
    <n v="103"/>
    <x v="129"/>
    <s v="101000 Plant In Service"/>
    <n v="1"/>
    <n v="0"/>
    <n v="0"/>
    <n v="0"/>
    <n v="0"/>
    <n v="0"/>
    <n v="0"/>
    <n v="0"/>
    <s v="Wyoming"/>
    <d v="2022-12-01T00:00:00"/>
    <d v="2023-12-01T00:00:00"/>
    <x v="4"/>
    <s v="Regulated Gas (103)"/>
    <s v="Cheyenne Light Fuel &amp; Power Co"/>
    <x v="5"/>
    <x v="5"/>
  </r>
  <r>
    <n v="5"/>
    <n v="103"/>
    <x v="129"/>
    <s v="101000 Plant In Service"/>
    <n v="1"/>
    <n v="0"/>
    <n v="0"/>
    <n v="0"/>
    <n v="0"/>
    <n v="0"/>
    <n v="0"/>
    <n v="0"/>
    <s v="Wyoming"/>
    <d v="2022-12-01T00:00:00"/>
    <d v="2023-12-01T00:00:00"/>
    <x v="5"/>
    <s v="Regulated Gas (103)"/>
    <s v="Cheyenne Light Fuel &amp; Power Co"/>
    <x v="5"/>
    <x v="5"/>
  </r>
  <r>
    <n v="5"/>
    <n v="103"/>
    <x v="129"/>
    <s v="101000 Plant In Service"/>
    <n v="1"/>
    <n v="0"/>
    <n v="0"/>
    <n v="0"/>
    <n v="0"/>
    <n v="0"/>
    <n v="0"/>
    <n v="0"/>
    <s v="Wyoming"/>
    <d v="2022-12-01T00:00:00"/>
    <d v="2023-12-01T00:00:00"/>
    <x v="6"/>
    <s v="Regulated Gas (103)"/>
    <s v="Cheyenne Light Fuel &amp; Power Co"/>
    <x v="5"/>
    <x v="5"/>
  </r>
  <r>
    <n v="5"/>
    <n v="103"/>
    <x v="129"/>
    <s v="101000 Plant In Service"/>
    <n v="1"/>
    <n v="0"/>
    <n v="0"/>
    <n v="0"/>
    <n v="0"/>
    <n v="0"/>
    <n v="0"/>
    <n v="0"/>
    <s v="Wyoming"/>
    <d v="2022-12-01T00:00:00"/>
    <d v="2023-12-01T00:00:00"/>
    <x v="7"/>
    <s v="Regulated Gas (103)"/>
    <s v="Cheyenne Light Fuel &amp; Power Co"/>
    <x v="5"/>
    <x v="5"/>
  </r>
  <r>
    <n v="5"/>
    <n v="103"/>
    <x v="129"/>
    <s v="101000 Plant In Service"/>
    <n v="1"/>
    <n v="0"/>
    <n v="0"/>
    <n v="0"/>
    <n v="0"/>
    <n v="0"/>
    <n v="0"/>
    <n v="0"/>
    <s v="Wyoming"/>
    <d v="2022-12-01T00:00:00"/>
    <d v="2023-12-01T00:00:00"/>
    <x v="8"/>
    <s v="Regulated Gas (103)"/>
    <s v="Cheyenne Light Fuel &amp; Power Co"/>
    <x v="5"/>
    <x v="5"/>
  </r>
  <r>
    <n v="5"/>
    <n v="103"/>
    <x v="129"/>
    <s v="101000 Plant In Service"/>
    <n v="1"/>
    <n v="0"/>
    <n v="0"/>
    <n v="0"/>
    <n v="0"/>
    <n v="0"/>
    <n v="0"/>
    <n v="0"/>
    <s v="Wyoming"/>
    <d v="2022-12-01T00:00:00"/>
    <d v="2023-12-01T00:00:00"/>
    <x v="9"/>
    <s v="Regulated Gas (103)"/>
    <s v="Cheyenne Light Fuel &amp; Power Co"/>
    <x v="5"/>
    <x v="5"/>
  </r>
  <r>
    <n v="5"/>
    <n v="103"/>
    <x v="129"/>
    <s v="101000 Plant In Service"/>
    <n v="1"/>
    <n v="0"/>
    <n v="0"/>
    <n v="0"/>
    <n v="0"/>
    <n v="0"/>
    <n v="0"/>
    <n v="0"/>
    <s v="Wyoming"/>
    <d v="2022-12-01T00:00:00"/>
    <d v="2023-12-01T00:00:00"/>
    <x v="10"/>
    <s v="Regulated Gas (103)"/>
    <s v="Cheyenne Light Fuel &amp; Power Co"/>
    <x v="5"/>
    <x v="5"/>
  </r>
  <r>
    <n v="5"/>
    <n v="103"/>
    <x v="130"/>
    <s v="101000 Plant In Service"/>
    <n v="1"/>
    <n v="0"/>
    <n v="0"/>
    <n v="0"/>
    <n v="0"/>
    <n v="0"/>
    <n v="0"/>
    <n v="0"/>
    <s v="Wyoming"/>
    <d v="2022-12-01T00:00:00"/>
    <d v="2023-12-01T00:00:00"/>
    <x v="11"/>
    <s v="Regulated Gas (103)"/>
    <s v="Cheyenne Light Fuel &amp; Power Co"/>
    <x v="5"/>
    <x v="5"/>
  </r>
  <r>
    <n v="5"/>
    <n v="103"/>
    <x v="130"/>
    <s v="101000 Plant In Service"/>
    <n v="1"/>
    <n v="0"/>
    <n v="0"/>
    <n v="0"/>
    <n v="0"/>
    <n v="0"/>
    <n v="0"/>
    <n v="0"/>
    <s v="Wyoming"/>
    <d v="2022-12-01T00:00:00"/>
    <d v="2023-12-01T00:00:00"/>
    <x v="12"/>
    <s v="Regulated Gas (103)"/>
    <s v="Cheyenne Light Fuel &amp; Power Co"/>
    <x v="5"/>
    <x v="5"/>
  </r>
  <r>
    <n v="5"/>
    <n v="103"/>
    <x v="130"/>
    <s v="101000 Plant In Service"/>
    <n v="1"/>
    <n v="0"/>
    <n v="0"/>
    <n v="0"/>
    <n v="0"/>
    <n v="0"/>
    <n v="0"/>
    <n v="0"/>
    <s v="Wyoming"/>
    <d v="2022-12-01T00:00:00"/>
    <d v="2023-12-01T00:00:00"/>
    <x v="0"/>
    <s v="Regulated Gas (103)"/>
    <s v="Cheyenne Light Fuel &amp; Power Co"/>
    <x v="5"/>
    <x v="5"/>
  </r>
  <r>
    <n v="5"/>
    <n v="103"/>
    <x v="130"/>
    <s v="101000 Plant In Service"/>
    <n v="1"/>
    <n v="0"/>
    <n v="0"/>
    <n v="0"/>
    <n v="0"/>
    <n v="0"/>
    <n v="0"/>
    <n v="0"/>
    <s v="Wyoming"/>
    <d v="2022-12-01T00:00:00"/>
    <d v="2023-12-01T00:00:00"/>
    <x v="1"/>
    <s v="Regulated Gas (103)"/>
    <s v="Cheyenne Light Fuel &amp; Power Co"/>
    <x v="5"/>
    <x v="5"/>
  </r>
  <r>
    <n v="5"/>
    <n v="103"/>
    <x v="130"/>
    <s v="101000 Plant In Service"/>
    <n v="1"/>
    <n v="0"/>
    <n v="0"/>
    <n v="0"/>
    <n v="0"/>
    <n v="0"/>
    <n v="0"/>
    <n v="0"/>
    <s v="Wyoming"/>
    <d v="2022-12-01T00:00:00"/>
    <d v="2023-12-01T00:00:00"/>
    <x v="2"/>
    <s v="Regulated Gas (103)"/>
    <s v="Cheyenne Light Fuel &amp; Power Co"/>
    <x v="5"/>
    <x v="5"/>
  </r>
  <r>
    <n v="5"/>
    <n v="103"/>
    <x v="130"/>
    <s v="101000 Plant In Service"/>
    <n v="1"/>
    <n v="0"/>
    <n v="0"/>
    <n v="0"/>
    <n v="0"/>
    <n v="0"/>
    <n v="0"/>
    <n v="0"/>
    <s v="Wyoming"/>
    <d v="2022-12-01T00:00:00"/>
    <d v="2023-12-01T00:00:00"/>
    <x v="3"/>
    <s v="Regulated Gas (103)"/>
    <s v="Cheyenne Light Fuel &amp; Power Co"/>
    <x v="5"/>
    <x v="5"/>
  </r>
  <r>
    <n v="5"/>
    <n v="103"/>
    <x v="130"/>
    <s v="101000 Plant In Service"/>
    <n v="1"/>
    <n v="0"/>
    <n v="0"/>
    <n v="0"/>
    <n v="0"/>
    <n v="0"/>
    <n v="0"/>
    <n v="0"/>
    <s v="Wyoming"/>
    <d v="2022-12-01T00:00:00"/>
    <d v="2023-12-01T00:00:00"/>
    <x v="4"/>
    <s v="Regulated Gas (103)"/>
    <s v="Cheyenne Light Fuel &amp; Power Co"/>
    <x v="5"/>
    <x v="5"/>
  </r>
  <r>
    <n v="5"/>
    <n v="103"/>
    <x v="130"/>
    <s v="101000 Plant In Service"/>
    <n v="1"/>
    <n v="0"/>
    <n v="0"/>
    <n v="0"/>
    <n v="0"/>
    <n v="0"/>
    <n v="0"/>
    <n v="0"/>
    <s v="Wyoming"/>
    <d v="2022-12-01T00:00:00"/>
    <d v="2023-12-01T00:00:00"/>
    <x v="5"/>
    <s v="Regulated Gas (103)"/>
    <s v="Cheyenne Light Fuel &amp; Power Co"/>
    <x v="5"/>
    <x v="5"/>
  </r>
  <r>
    <n v="5"/>
    <n v="103"/>
    <x v="130"/>
    <s v="101000 Plant In Service"/>
    <n v="1"/>
    <n v="0"/>
    <n v="0"/>
    <n v="0"/>
    <n v="0"/>
    <n v="0"/>
    <n v="0"/>
    <n v="0"/>
    <s v="Wyoming"/>
    <d v="2022-12-01T00:00:00"/>
    <d v="2023-12-01T00:00:00"/>
    <x v="6"/>
    <s v="Regulated Gas (103)"/>
    <s v="Cheyenne Light Fuel &amp; Power Co"/>
    <x v="5"/>
    <x v="5"/>
  </r>
  <r>
    <n v="5"/>
    <n v="103"/>
    <x v="130"/>
    <s v="101000 Plant In Service"/>
    <n v="1"/>
    <n v="0"/>
    <n v="0"/>
    <n v="0"/>
    <n v="0"/>
    <n v="0"/>
    <n v="0"/>
    <n v="0"/>
    <s v="Wyoming"/>
    <d v="2022-12-01T00:00:00"/>
    <d v="2023-12-01T00:00:00"/>
    <x v="7"/>
    <s v="Regulated Gas (103)"/>
    <s v="Cheyenne Light Fuel &amp; Power Co"/>
    <x v="5"/>
    <x v="5"/>
  </r>
  <r>
    <n v="5"/>
    <n v="103"/>
    <x v="130"/>
    <s v="101000 Plant In Service"/>
    <n v="1"/>
    <n v="0"/>
    <n v="0"/>
    <n v="0"/>
    <n v="0"/>
    <n v="0"/>
    <n v="0"/>
    <n v="0"/>
    <s v="Wyoming"/>
    <d v="2022-12-01T00:00:00"/>
    <d v="2023-12-01T00:00:00"/>
    <x v="8"/>
    <s v="Regulated Gas (103)"/>
    <s v="Cheyenne Light Fuel &amp; Power Co"/>
    <x v="5"/>
    <x v="5"/>
  </r>
  <r>
    <n v="5"/>
    <n v="103"/>
    <x v="130"/>
    <s v="101000 Plant In Service"/>
    <n v="1"/>
    <n v="0"/>
    <n v="0"/>
    <n v="0"/>
    <n v="0"/>
    <n v="0"/>
    <n v="0"/>
    <n v="0"/>
    <s v="Wyoming"/>
    <d v="2022-12-01T00:00:00"/>
    <d v="2023-12-01T00:00:00"/>
    <x v="9"/>
    <s v="Regulated Gas (103)"/>
    <s v="Cheyenne Light Fuel &amp; Power Co"/>
    <x v="5"/>
    <x v="5"/>
  </r>
  <r>
    <n v="5"/>
    <n v="103"/>
    <x v="130"/>
    <s v="101000 Plant In Service"/>
    <n v="1"/>
    <n v="0"/>
    <n v="924.67000000000007"/>
    <n v="0"/>
    <n v="0"/>
    <n v="0"/>
    <n v="0"/>
    <n v="924.67000000000007"/>
    <s v="Wyoming"/>
    <d v="2022-12-01T00:00:00"/>
    <d v="2023-12-01T00:00:00"/>
    <x v="10"/>
    <s v="Regulated Gas (103)"/>
    <s v="Cheyenne Light Fuel &amp; Power Co"/>
    <x v="5"/>
    <x v="5"/>
  </r>
  <r>
    <n v="5"/>
    <n v="103"/>
    <x v="131"/>
    <s v="101000 Plant In Service"/>
    <n v="1"/>
    <n v="0"/>
    <n v="0"/>
    <n v="0"/>
    <n v="0"/>
    <n v="0"/>
    <n v="0"/>
    <n v="0"/>
    <s v="Wyoming"/>
    <d v="2022-12-01T00:00:00"/>
    <d v="2023-12-01T00:00:00"/>
    <x v="11"/>
    <s v="Regulated Gas (103)"/>
    <s v="Cheyenne Light Fuel &amp; Power Co"/>
    <x v="5"/>
    <x v="5"/>
  </r>
  <r>
    <n v="5"/>
    <n v="103"/>
    <x v="131"/>
    <s v="101000 Plant In Service"/>
    <n v="1"/>
    <n v="0"/>
    <n v="0"/>
    <n v="0"/>
    <n v="0"/>
    <n v="0"/>
    <n v="0"/>
    <n v="0"/>
    <s v="Wyoming"/>
    <d v="2022-12-01T00:00:00"/>
    <d v="2023-12-01T00:00:00"/>
    <x v="12"/>
    <s v="Regulated Gas (103)"/>
    <s v="Cheyenne Light Fuel &amp; Power Co"/>
    <x v="5"/>
    <x v="5"/>
  </r>
  <r>
    <n v="5"/>
    <n v="103"/>
    <x v="131"/>
    <s v="101000 Plant In Service"/>
    <n v="1"/>
    <n v="0"/>
    <n v="0"/>
    <n v="0"/>
    <n v="0"/>
    <n v="0"/>
    <n v="0"/>
    <n v="0"/>
    <s v="Wyoming"/>
    <d v="2022-12-01T00:00:00"/>
    <d v="2023-12-01T00:00:00"/>
    <x v="0"/>
    <s v="Regulated Gas (103)"/>
    <s v="Cheyenne Light Fuel &amp; Power Co"/>
    <x v="5"/>
    <x v="5"/>
  </r>
  <r>
    <n v="5"/>
    <n v="103"/>
    <x v="131"/>
    <s v="101000 Plant In Service"/>
    <n v="1"/>
    <n v="0"/>
    <n v="0"/>
    <n v="0"/>
    <n v="0"/>
    <n v="0"/>
    <n v="0"/>
    <n v="0"/>
    <s v="Wyoming"/>
    <d v="2022-12-01T00:00:00"/>
    <d v="2023-12-01T00:00:00"/>
    <x v="1"/>
    <s v="Regulated Gas (103)"/>
    <s v="Cheyenne Light Fuel &amp; Power Co"/>
    <x v="5"/>
    <x v="5"/>
  </r>
  <r>
    <n v="5"/>
    <n v="103"/>
    <x v="131"/>
    <s v="101000 Plant In Service"/>
    <n v="1"/>
    <n v="0"/>
    <n v="0"/>
    <n v="0"/>
    <n v="0"/>
    <n v="0"/>
    <n v="0"/>
    <n v="0"/>
    <s v="Wyoming"/>
    <d v="2022-12-01T00:00:00"/>
    <d v="2023-12-01T00:00:00"/>
    <x v="2"/>
    <s v="Regulated Gas (103)"/>
    <s v="Cheyenne Light Fuel &amp; Power Co"/>
    <x v="5"/>
    <x v="5"/>
  </r>
  <r>
    <n v="5"/>
    <n v="103"/>
    <x v="131"/>
    <s v="101000 Plant In Service"/>
    <n v="1"/>
    <n v="0"/>
    <n v="0"/>
    <n v="0"/>
    <n v="0"/>
    <n v="0"/>
    <n v="0"/>
    <n v="0"/>
    <s v="Wyoming"/>
    <d v="2022-12-01T00:00:00"/>
    <d v="2023-12-01T00:00:00"/>
    <x v="3"/>
    <s v="Regulated Gas (103)"/>
    <s v="Cheyenne Light Fuel &amp; Power Co"/>
    <x v="5"/>
    <x v="5"/>
  </r>
  <r>
    <n v="5"/>
    <n v="103"/>
    <x v="131"/>
    <s v="101000 Plant In Service"/>
    <n v="1"/>
    <n v="0"/>
    <n v="0"/>
    <n v="0"/>
    <n v="0"/>
    <n v="0"/>
    <n v="0"/>
    <n v="0"/>
    <s v="Wyoming"/>
    <d v="2022-12-01T00:00:00"/>
    <d v="2023-12-01T00:00:00"/>
    <x v="4"/>
    <s v="Regulated Gas (103)"/>
    <s v="Cheyenne Light Fuel &amp; Power Co"/>
    <x v="5"/>
    <x v="5"/>
  </r>
  <r>
    <n v="5"/>
    <n v="103"/>
    <x v="131"/>
    <s v="101000 Plant In Service"/>
    <n v="1"/>
    <n v="0"/>
    <n v="0"/>
    <n v="0"/>
    <n v="0"/>
    <n v="0"/>
    <n v="0"/>
    <n v="0"/>
    <s v="Wyoming"/>
    <d v="2022-12-01T00:00:00"/>
    <d v="2023-12-01T00:00:00"/>
    <x v="5"/>
    <s v="Regulated Gas (103)"/>
    <s v="Cheyenne Light Fuel &amp; Power Co"/>
    <x v="5"/>
    <x v="5"/>
  </r>
  <r>
    <n v="5"/>
    <n v="103"/>
    <x v="131"/>
    <s v="101000 Plant In Service"/>
    <n v="1"/>
    <n v="0"/>
    <n v="0"/>
    <n v="0"/>
    <n v="0"/>
    <n v="0"/>
    <n v="0"/>
    <n v="0"/>
    <s v="Wyoming"/>
    <d v="2022-12-01T00:00:00"/>
    <d v="2023-12-01T00:00:00"/>
    <x v="6"/>
    <s v="Regulated Gas (103)"/>
    <s v="Cheyenne Light Fuel &amp; Power Co"/>
    <x v="5"/>
    <x v="5"/>
  </r>
  <r>
    <n v="5"/>
    <n v="103"/>
    <x v="131"/>
    <s v="101000 Plant In Service"/>
    <n v="1"/>
    <n v="0"/>
    <n v="0"/>
    <n v="0"/>
    <n v="0"/>
    <n v="0"/>
    <n v="0"/>
    <n v="0"/>
    <s v="Wyoming"/>
    <d v="2022-12-01T00:00:00"/>
    <d v="2023-12-01T00:00:00"/>
    <x v="7"/>
    <s v="Regulated Gas (103)"/>
    <s v="Cheyenne Light Fuel &amp; Power Co"/>
    <x v="5"/>
    <x v="5"/>
  </r>
  <r>
    <n v="5"/>
    <n v="103"/>
    <x v="131"/>
    <s v="101000 Plant In Service"/>
    <n v="1"/>
    <n v="0"/>
    <n v="0"/>
    <n v="0"/>
    <n v="0"/>
    <n v="0"/>
    <n v="0"/>
    <n v="0"/>
    <s v="Wyoming"/>
    <d v="2022-12-01T00:00:00"/>
    <d v="2023-12-01T00:00:00"/>
    <x v="8"/>
    <s v="Regulated Gas (103)"/>
    <s v="Cheyenne Light Fuel &amp; Power Co"/>
    <x v="5"/>
    <x v="5"/>
  </r>
  <r>
    <n v="5"/>
    <n v="103"/>
    <x v="131"/>
    <s v="101000 Plant In Service"/>
    <n v="1"/>
    <n v="0"/>
    <n v="0"/>
    <n v="0"/>
    <n v="0"/>
    <n v="0"/>
    <n v="0"/>
    <n v="0"/>
    <s v="Wyoming"/>
    <d v="2022-12-01T00:00:00"/>
    <d v="2023-12-01T00:00:00"/>
    <x v="9"/>
    <s v="Regulated Gas (103)"/>
    <s v="Cheyenne Light Fuel &amp; Power Co"/>
    <x v="5"/>
    <x v="5"/>
  </r>
  <r>
    <n v="5"/>
    <n v="103"/>
    <x v="131"/>
    <s v="101000 Plant In Service"/>
    <n v="1"/>
    <n v="0"/>
    <n v="0"/>
    <n v="0"/>
    <n v="0"/>
    <n v="0"/>
    <n v="0"/>
    <n v="0"/>
    <s v="Wyoming"/>
    <d v="2022-12-01T00:00:00"/>
    <d v="2023-12-01T00:00:00"/>
    <x v="10"/>
    <s v="Regulated Gas (103)"/>
    <s v="Cheyenne Light Fuel &amp; Power Co"/>
    <x v="5"/>
    <x v="5"/>
  </r>
  <r>
    <n v="5"/>
    <n v="103"/>
    <x v="132"/>
    <s v="101000 Plant In Service"/>
    <n v="1"/>
    <n v="0"/>
    <n v="0"/>
    <n v="0"/>
    <n v="0"/>
    <n v="0"/>
    <n v="0"/>
    <n v="0"/>
    <s v="Wyoming"/>
    <d v="2022-12-01T00:00:00"/>
    <d v="2023-12-01T00:00:00"/>
    <x v="11"/>
    <s v="Regulated Gas (103)"/>
    <s v="Cheyenne Light Fuel &amp; Power Co"/>
    <x v="5"/>
    <x v="7"/>
  </r>
  <r>
    <n v="5"/>
    <n v="103"/>
    <x v="132"/>
    <s v="101000 Plant In Service"/>
    <n v="1"/>
    <n v="0"/>
    <n v="0"/>
    <n v="0"/>
    <n v="0"/>
    <n v="0"/>
    <n v="0"/>
    <n v="0"/>
    <s v="Wyoming"/>
    <d v="2022-12-01T00:00:00"/>
    <d v="2023-12-01T00:00:00"/>
    <x v="12"/>
    <s v="Regulated Gas (103)"/>
    <s v="Cheyenne Light Fuel &amp; Power Co"/>
    <x v="5"/>
    <x v="7"/>
  </r>
  <r>
    <n v="5"/>
    <n v="103"/>
    <x v="132"/>
    <s v="101000 Plant In Service"/>
    <n v="1"/>
    <n v="0"/>
    <n v="0"/>
    <n v="0"/>
    <n v="0"/>
    <n v="0"/>
    <n v="0"/>
    <n v="0"/>
    <s v="Wyoming"/>
    <d v="2022-12-01T00:00:00"/>
    <d v="2023-12-01T00:00:00"/>
    <x v="0"/>
    <s v="Regulated Gas (103)"/>
    <s v="Cheyenne Light Fuel &amp; Power Co"/>
    <x v="5"/>
    <x v="7"/>
  </r>
  <r>
    <n v="5"/>
    <n v="103"/>
    <x v="132"/>
    <s v="101000 Plant In Service"/>
    <n v="1"/>
    <n v="0"/>
    <n v="0"/>
    <n v="0"/>
    <n v="0"/>
    <n v="0"/>
    <n v="0"/>
    <n v="0"/>
    <s v="Wyoming"/>
    <d v="2022-12-01T00:00:00"/>
    <d v="2023-12-01T00:00:00"/>
    <x v="1"/>
    <s v="Regulated Gas (103)"/>
    <s v="Cheyenne Light Fuel &amp; Power Co"/>
    <x v="5"/>
    <x v="7"/>
  </r>
  <r>
    <n v="5"/>
    <n v="103"/>
    <x v="132"/>
    <s v="101000 Plant In Service"/>
    <n v="1"/>
    <n v="0"/>
    <n v="0"/>
    <n v="0"/>
    <n v="0"/>
    <n v="0"/>
    <n v="0"/>
    <n v="0"/>
    <s v="Wyoming"/>
    <d v="2022-12-01T00:00:00"/>
    <d v="2023-12-01T00:00:00"/>
    <x v="2"/>
    <s v="Regulated Gas (103)"/>
    <s v="Cheyenne Light Fuel &amp; Power Co"/>
    <x v="5"/>
    <x v="7"/>
  </r>
  <r>
    <n v="5"/>
    <n v="103"/>
    <x v="132"/>
    <s v="101000 Plant In Service"/>
    <n v="1"/>
    <n v="0"/>
    <n v="0"/>
    <n v="0"/>
    <n v="0"/>
    <n v="0"/>
    <n v="0"/>
    <n v="0"/>
    <s v="Wyoming"/>
    <d v="2022-12-01T00:00:00"/>
    <d v="2023-12-01T00:00:00"/>
    <x v="3"/>
    <s v="Regulated Gas (103)"/>
    <s v="Cheyenne Light Fuel &amp; Power Co"/>
    <x v="5"/>
    <x v="7"/>
  </r>
  <r>
    <n v="5"/>
    <n v="103"/>
    <x v="132"/>
    <s v="101000 Plant In Service"/>
    <n v="1"/>
    <n v="0"/>
    <n v="0"/>
    <n v="0"/>
    <n v="0"/>
    <n v="0"/>
    <n v="0"/>
    <n v="0"/>
    <s v="Wyoming"/>
    <d v="2022-12-01T00:00:00"/>
    <d v="2023-12-01T00:00:00"/>
    <x v="4"/>
    <s v="Regulated Gas (103)"/>
    <s v="Cheyenne Light Fuel &amp; Power Co"/>
    <x v="5"/>
    <x v="7"/>
  </r>
  <r>
    <n v="5"/>
    <n v="103"/>
    <x v="132"/>
    <s v="101000 Plant In Service"/>
    <n v="1"/>
    <n v="0"/>
    <n v="0"/>
    <n v="0"/>
    <n v="0"/>
    <n v="0"/>
    <n v="0"/>
    <n v="0"/>
    <s v="Wyoming"/>
    <d v="2022-12-01T00:00:00"/>
    <d v="2023-12-01T00:00:00"/>
    <x v="5"/>
    <s v="Regulated Gas (103)"/>
    <s v="Cheyenne Light Fuel &amp; Power Co"/>
    <x v="5"/>
    <x v="7"/>
  </r>
  <r>
    <n v="5"/>
    <n v="103"/>
    <x v="132"/>
    <s v="101000 Plant In Service"/>
    <n v="1"/>
    <n v="0"/>
    <n v="0"/>
    <n v="0"/>
    <n v="0"/>
    <n v="0"/>
    <n v="0"/>
    <n v="0"/>
    <s v="Wyoming"/>
    <d v="2022-12-01T00:00:00"/>
    <d v="2023-12-01T00:00:00"/>
    <x v="6"/>
    <s v="Regulated Gas (103)"/>
    <s v="Cheyenne Light Fuel &amp; Power Co"/>
    <x v="5"/>
    <x v="7"/>
  </r>
  <r>
    <n v="5"/>
    <n v="103"/>
    <x v="132"/>
    <s v="101000 Plant In Service"/>
    <n v="1"/>
    <n v="0"/>
    <n v="0"/>
    <n v="0"/>
    <n v="0"/>
    <n v="0"/>
    <n v="0"/>
    <n v="0"/>
    <s v="Wyoming"/>
    <d v="2022-12-01T00:00:00"/>
    <d v="2023-12-01T00:00:00"/>
    <x v="7"/>
    <s v="Regulated Gas (103)"/>
    <s v="Cheyenne Light Fuel &amp; Power Co"/>
    <x v="5"/>
    <x v="7"/>
  </r>
  <r>
    <n v="5"/>
    <n v="103"/>
    <x v="132"/>
    <s v="101000 Plant In Service"/>
    <n v="1"/>
    <n v="0"/>
    <n v="0"/>
    <n v="0"/>
    <n v="0"/>
    <n v="0"/>
    <n v="0"/>
    <n v="0"/>
    <s v="Wyoming"/>
    <d v="2022-12-01T00:00:00"/>
    <d v="2023-12-01T00:00:00"/>
    <x v="8"/>
    <s v="Regulated Gas (103)"/>
    <s v="Cheyenne Light Fuel &amp; Power Co"/>
    <x v="5"/>
    <x v="7"/>
  </r>
  <r>
    <n v="5"/>
    <n v="103"/>
    <x v="132"/>
    <s v="101000 Plant In Service"/>
    <n v="1"/>
    <n v="0"/>
    <n v="0"/>
    <n v="0"/>
    <n v="0"/>
    <n v="0"/>
    <n v="0"/>
    <n v="0"/>
    <s v="Wyoming"/>
    <d v="2022-12-01T00:00:00"/>
    <d v="2023-12-01T00:00:00"/>
    <x v="9"/>
    <s v="Regulated Gas (103)"/>
    <s v="Cheyenne Light Fuel &amp; Power Co"/>
    <x v="5"/>
    <x v="7"/>
  </r>
  <r>
    <n v="5"/>
    <n v="103"/>
    <x v="132"/>
    <s v="101000 Plant In Service"/>
    <n v="1"/>
    <n v="0"/>
    <n v="0"/>
    <n v="0"/>
    <n v="0"/>
    <n v="0"/>
    <n v="0"/>
    <n v="0"/>
    <s v="Wyoming"/>
    <d v="2022-12-01T00:00:00"/>
    <d v="2023-12-01T00:00:00"/>
    <x v="10"/>
    <s v="Regulated Gas (103)"/>
    <s v="Cheyenne Light Fuel &amp; Power Co"/>
    <x v="5"/>
    <x v="7"/>
  </r>
  <r>
    <n v="5"/>
    <n v="103"/>
    <x v="133"/>
    <s v="101000 Plant In Service"/>
    <n v="1"/>
    <n v="0"/>
    <n v="0"/>
    <n v="0"/>
    <n v="0"/>
    <n v="0"/>
    <n v="0"/>
    <n v="0"/>
    <s v="Wyoming"/>
    <d v="2022-12-01T00:00:00"/>
    <d v="2023-12-01T00:00:00"/>
    <x v="11"/>
    <s v="Regulated Gas (103)"/>
    <s v="Cheyenne Light Fuel &amp; Power Co"/>
    <x v="5"/>
    <x v="7"/>
  </r>
  <r>
    <n v="5"/>
    <n v="103"/>
    <x v="133"/>
    <s v="101000 Plant In Service"/>
    <n v="1"/>
    <n v="0"/>
    <n v="0"/>
    <n v="0"/>
    <n v="0"/>
    <n v="0"/>
    <n v="0"/>
    <n v="0"/>
    <s v="Wyoming"/>
    <d v="2022-12-01T00:00:00"/>
    <d v="2023-12-01T00:00:00"/>
    <x v="12"/>
    <s v="Regulated Gas (103)"/>
    <s v="Cheyenne Light Fuel &amp; Power Co"/>
    <x v="5"/>
    <x v="7"/>
  </r>
  <r>
    <n v="5"/>
    <n v="103"/>
    <x v="133"/>
    <s v="101000 Plant In Service"/>
    <n v="1"/>
    <n v="0"/>
    <n v="0"/>
    <n v="0"/>
    <n v="0"/>
    <n v="0"/>
    <n v="0"/>
    <n v="0"/>
    <s v="Wyoming"/>
    <d v="2022-12-01T00:00:00"/>
    <d v="2023-12-01T00:00:00"/>
    <x v="0"/>
    <s v="Regulated Gas (103)"/>
    <s v="Cheyenne Light Fuel &amp; Power Co"/>
    <x v="5"/>
    <x v="7"/>
  </r>
  <r>
    <n v="5"/>
    <n v="103"/>
    <x v="133"/>
    <s v="101000 Plant In Service"/>
    <n v="1"/>
    <n v="0"/>
    <n v="0"/>
    <n v="0"/>
    <n v="0"/>
    <n v="0"/>
    <n v="0"/>
    <n v="0"/>
    <s v="Wyoming"/>
    <d v="2022-12-01T00:00:00"/>
    <d v="2023-12-01T00:00:00"/>
    <x v="1"/>
    <s v="Regulated Gas (103)"/>
    <s v="Cheyenne Light Fuel &amp; Power Co"/>
    <x v="5"/>
    <x v="7"/>
  </r>
  <r>
    <n v="5"/>
    <n v="103"/>
    <x v="133"/>
    <s v="101000 Plant In Service"/>
    <n v="1"/>
    <n v="0"/>
    <n v="0"/>
    <n v="0"/>
    <n v="0"/>
    <n v="0"/>
    <n v="0"/>
    <n v="0"/>
    <s v="Wyoming"/>
    <d v="2022-12-01T00:00:00"/>
    <d v="2023-12-01T00:00:00"/>
    <x v="2"/>
    <s v="Regulated Gas (103)"/>
    <s v="Cheyenne Light Fuel &amp; Power Co"/>
    <x v="5"/>
    <x v="7"/>
  </r>
  <r>
    <n v="5"/>
    <n v="103"/>
    <x v="133"/>
    <s v="101000 Plant In Service"/>
    <n v="1"/>
    <n v="0"/>
    <n v="0"/>
    <n v="0"/>
    <n v="0"/>
    <n v="0"/>
    <n v="0"/>
    <n v="0"/>
    <s v="Wyoming"/>
    <d v="2022-12-01T00:00:00"/>
    <d v="2023-12-01T00:00:00"/>
    <x v="3"/>
    <s v="Regulated Gas (103)"/>
    <s v="Cheyenne Light Fuel &amp; Power Co"/>
    <x v="5"/>
    <x v="7"/>
  </r>
  <r>
    <n v="5"/>
    <n v="103"/>
    <x v="133"/>
    <s v="101000 Plant In Service"/>
    <n v="1"/>
    <n v="0"/>
    <n v="0"/>
    <n v="0"/>
    <n v="0"/>
    <n v="0"/>
    <n v="0"/>
    <n v="0"/>
    <s v="Wyoming"/>
    <d v="2022-12-01T00:00:00"/>
    <d v="2023-12-01T00:00:00"/>
    <x v="4"/>
    <s v="Regulated Gas (103)"/>
    <s v="Cheyenne Light Fuel &amp; Power Co"/>
    <x v="5"/>
    <x v="7"/>
  </r>
  <r>
    <n v="5"/>
    <n v="103"/>
    <x v="133"/>
    <s v="101000 Plant In Service"/>
    <n v="1"/>
    <n v="0"/>
    <n v="0"/>
    <n v="0"/>
    <n v="0"/>
    <n v="0"/>
    <n v="0"/>
    <n v="0"/>
    <s v="Wyoming"/>
    <d v="2022-12-01T00:00:00"/>
    <d v="2023-12-01T00:00:00"/>
    <x v="5"/>
    <s v="Regulated Gas (103)"/>
    <s v="Cheyenne Light Fuel &amp; Power Co"/>
    <x v="5"/>
    <x v="7"/>
  </r>
  <r>
    <n v="5"/>
    <n v="103"/>
    <x v="133"/>
    <s v="101000 Plant In Service"/>
    <n v="1"/>
    <n v="0"/>
    <n v="0"/>
    <n v="0"/>
    <n v="0"/>
    <n v="0"/>
    <n v="0"/>
    <n v="0"/>
    <s v="Wyoming"/>
    <d v="2022-12-01T00:00:00"/>
    <d v="2023-12-01T00:00:00"/>
    <x v="6"/>
    <s v="Regulated Gas (103)"/>
    <s v="Cheyenne Light Fuel &amp; Power Co"/>
    <x v="5"/>
    <x v="7"/>
  </r>
  <r>
    <n v="5"/>
    <n v="103"/>
    <x v="133"/>
    <s v="101000 Plant In Service"/>
    <n v="1"/>
    <n v="0"/>
    <n v="0"/>
    <n v="0"/>
    <n v="0"/>
    <n v="0"/>
    <n v="0"/>
    <n v="0"/>
    <s v="Wyoming"/>
    <d v="2022-12-01T00:00:00"/>
    <d v="2023-12-01T00:00:00"/>
    <x v="7"/>
    <s v="Regulated Gas (103)"/>
    <s v="Cheyenne Light Fuel &amp; Power Co"/>
    <x v="5"/>
    <x v="7"/>
  </r>
  <r>
    <n v="5"/>
    <n v="103"/>
    <x v="133"/>
    <s v="101000 Plant In Service"/>
    <n v="1"/>
    <n v="0"/>
    <n v="0"/>
    <n v="0"/>
    <n v="0"/>
    <n v="0"/>
    <n v="0"/>
    <n v="0"/>
    <s v="Wyoming"/>
    <d v="2022-12-01T00:00:00"/>
    <d v="2023-12-01T00:00:00"/>
    <x v="8"/>
    <s v="Regulated Gas (103)"/>
    <s v="Cheyenne Light Fuel &amp; Power Co"/>
    <x v="5"/>
    <x v="7"/>
  </r>
  <r>
    <n v="5"/>
    <n v="103"/>
    <x v="133"/>
    <s v="101000 Plant In Service"/>
    <n v="1"/>
    <n v="0"/>
    <n v="0"/>
    <n v="0"/>
    <n v="0"/>
    <n v="0"/>
    <n v="0"/>
    <n v="0"/>
    <s v="Wyoming"/>
    <d v="2022-12-01T00:00:00"/>
    <d v="2023-12-01T00:00:00"/>
    <x v="9"/>
    <s v="Regulated Gas (103)"/>
    <s v="Cheyenne Light Fuel &amp; Power Co"/>
    <x v="5"/>
    <x v="7"/>
  </r>
  <r>
    <n v="5"/>
    <n v="103"/>
    <x v="133"/>
    <s v="101000 Plant In Service"/>
    <n v="1"/>
    <n v="0"/>
    <n v="0"/>
    <n v="0"/>
    <n v="0"/>
    <n v="0"/>
    <n v="0"/>
    <n v="0"/>
    <s v="Wyoming"/>
    <d v="2022-12-01T00:00:00"/>
    <d v="2023-12-01T00:00:00"/>
    <x v="10"/>
    <s v="Regulated Gas (103)"/>
    <s v="Cheyenne Light Fuel &amp; Power Co"/>
    <x v="5"/>
    <x v="7"/>
  </r>
  <r>
    <n v="5"/>
    <n v="103"/>
    <x v="134"/>
    <s v="101000 Plant In Service"/>
    <n v="1"/>
    <n v="0"/>
    <n v="0"/>
    <n v="0"/>
    <n v="0"/>
    <n v="0"/>
    <n v="0"/>
    <n v="0"/>
    <s v="Wyoming"/>
    <d v="2022-12-01T00:00:00"/>
    <d v="2023-12-01T00:00:00"/>
    <x v="11"/>
    <s v="Regulated Gas (103)"/>
    <s v="Cheyenne Light Fuel &amp; Power Co"/>
    <x v="5"/>
    <x v="8"/>
  </r>
  <r>
    <n v="5"/>
    <n v="103"/>
    <x v="134"/>
    <s v="101000 Plant In Service"/>
    <n v="1"/>
    <n v="0"/>
    <n v="0"/>
    <n v="0"/>
    <n v="0"/>
    <n v="0"/>
    <n v="0"/>
    <n v="0"/>
    <s v="Wyoming"/>
    <d v="2022-12-01T00:00:00"/>
    <d v="2023-12-01T00:00:00"/>
    <x v="12"/>
    <s v="Regulated Gas (103)"/>
    <s v="Cheyenne Light Fuel &amp; Power Co"/>
    <x v="5"/>
    <x v="8"/>
  </r>
  <r>
    <n v="5"/>
    <n v="103"/>
    <x v="134"/>
    <s v="101000 Plant In Service"/>
    <n v="1"/>
    <n v="0"/>
    <n v="0"/>
    <n v="0"/>
    <n v="0"/>
    <n v="0"/>
    <n v="0"/>
    <n v="0"/>
    <s v="Wyoming"/>
    <d v="2022-12-01T00:00:00"/>
    <d v="2023-12-01T00:00:00"/>
    <x v="0"/>
    <s v="Regulated Gas (103)"/>
    <s v="Cheyenne Light Fuel &amp; Power Co"/>
    <x v="5"/>
    <x v="8"/>
  </r>
  <r>
    <n v="5"/>
    <n v="103"/>
    <x v="134"/>
    <s v="101000 Plant In Service"/>
    <n v="1"/>
    <n v="0"/>
    <n v="0"/>
    <n v="0"/>
    <n v="0"/>
    <n v="0"/>
    <n v="0"/>
    <n v="0"/>
    <s v="Wyoming"/>
    <d v="2022-12-01T00:00:00"/>
    <d v="2023-12-01T00:00:00"/>
    <x v="1"/>
    <s v="Regulated Gas (103)"/>
    <s v="Cheyenne Light Fuel &amp; Power Co"/>
    <x v="5"/>
    <x v="8"/>
  </r>
  <r>
    <n v="5"/>
    <n v="103"/>
    <x v="134"/>
    <s v="101000 Plant In Service"/>
    <n v="1"/>
    <n v="0"/>
    <n v="0"/>
    <n v="0"/>
    <n v="0"/>
    <n v="0"/>
    <n v="0"/>
    <n v="0"/>
    <s v="Wyoming"/>
    <d v="2022-12-01T00:00:00"/>
    <d v="2023-12-01T00:00:00"/>
    <x v="2"/>
    <s v="Regulated Gas (103)"/>
    <s v="Cheyenne Light Fuel &amp; Power Co"/>
    <x v="5"/>
    <x v="8"/>
  </r>
  <r>
    <n v="5"/>
    <n v="103"/>
    <x v="134"/>
    <s v="101000 Plant In Service"/>
    <n v="1"/>
    <n v="0"/>
    <n v="0"/>
    <n v="0"/>
    <n v="0"/>
    <n v="0"/>
    <n v="0"/>
    <n v="0"/>
    <s v="Wyoming"/>
    <d v="2022-12-01T00:00:00"/>
    <d v="2023-12-01T00:00:00"/>
    <x v="3"/>
    <s v="Regulated Gas (103)"/>
    <s v="Cheyenne Light Fuel &amp; Power Co"/>
    <x v="5"/>
    <x v="8"/>
  </r>
  <r>
    <n v="5"/>
    <n v="103"/>
    <x v="134"/>
    <s v="101000 Plant In Service"/>
    <n v="1"/>
    <n v="0"/>
    <n v="0"/>
    <n v="0"/>
    <n v="0"/>
    <n v="0"/>
    <n v="0"/>
    <n v="0"/>
    <s v="Wyoming"/>
    <d v="2022-12-01T00:00:00"/>
    <d v="2023-12-01T00:00:00"/>
    <x v="4"/>
    <s v="Regulated Gas (103)"/>
    <s v="Cheyenne Light Fuel &amp; Power Co"/>
    <x v="5"/>
    <x v="8"/>
  </r>
  <r>
    <n v="5"/>
    <n v="103"/>
    <x v="134"/>
    <s v="101000 Plant In Service"/>
    <n v="1"/>
    <n v="0"/>
    <n v="0"/>
    <n v="0"/>
    <n v="0"/>
    <n v="0"/>
    <n v="0"/>
    <n v="0"/>
    <s v="Wyoming"/>
    <d v="2022-12-01T00:00:00"/>
    <d v="2023-12-01T00:00:00"/>
    <x v="5"/>
    <s v="Regulated Gas (103)"/>
    <s v="Cheyenne Light Fuel &amp; Power Co"/>
    <x v="5"/>
    <x v="8"/>
  </r>
  <r>
    <n v="5"/>
    <n v="103"/>
    <x v="134"/>
    <s v="101000 Plant In Service"/>
    <n v="1"/>
    <n v="0"/>
    <n v="0"/>
    <n v="0"/>
    <n v="0"/>
    <n v="0"/>
    <n v="0"/>
    <n v="0"/>
    <s v="Wyoming"/>
    <d v="2022-12-01T00:00:00"/>
    <d v="2023-12-01T00:00:00"/>
    <x v="6"/>
    <s v="Regulated Gas (103)"/>
    <s v="Cheyenne Light Fuel &amp; Power Co"/>
    <x v="5"/>
    <x v="8"/>
  </r>
  <r>
    <n v="5"/>
    <n v="103"/>
    <x v="134"/>
    <s v="101000 Plant In Service"/>
    <n v="1"/>
    <n v="0"/>
    <n v="0"/>
    <n v="0"/>
    <n v="0"/>
    <n v="0"/>
    <n v="0"/>
    <n v="0"/>
    <s v="Wyoming"/>
    <d v="2022-12-01T00:00:00"/>
    <d v="2023-12-01T00:00:00"/>
    <x v="7"/>
    <s v="Regulated Gas (103)"/>
    <s v="Cheyenne Light Fuel &amp; Power Co"/>
    <x v="5"/>
    <x v="8"/>
  </r>
  <r>
    <n v="5"/>
    <n v="103"/>
    <x v="134"/>
    <s v="101000 Plant In Service"/>
    <n v="1"/>
    <n v="0"/>
    <n v="0"/>
    <n v="0"/>
    <n v="0"/>
    <n v="0"/>
    <n v="0"/>
    <n v="0"/>
    <s v="Wyoming"/>
    <d v="2022-12-01T00:00:00"/>
    <d v="2023-12-01T00:00:00"/>
    <x v="8"/>
    <s v="Regulated Gas (103)"/>
    <s v="Cheyenne Light Fuel &amp; Power Co"/>
    <x v="5"/>
    <x v="8"/>
  </r>
  <r>
    <n v="5"/>
    <n v="103"/>
    <x v="134"/>
    <s v="101000 Plant In Service"/>
    <n v="1"/>
    <n v="0"/>
    <n v="0"/>
    <n v="0"/>
    <n v="0"/>
    <n v="0"/>
    <n v="0"/>
    <n v="0"/>
    <s v="Wyoming"/>
    <d v="2022-12-01T00:00:00"/>
    <d v="2023-12-01T00:00:00"/>
    <x v="9"/>
    <s v="Regulated Gas (103)"/>
    <s v="Cheyenne Light Fuel &amp; Power Co"/>
    <x v="5"/>
    <x v="8"/>
  </r>
  <r>
    <n v="5"/>
    <n v="103"/>
    <x v="134"/>
    <s v="101000 Plant In Service"/>
    <n v="1"/>
    <n v="0"/>
    <n v="0"/>
    <n v="0"/>
    <n v="0"/>
    <n v="0"/>
    <n v="0"/>
    <n v="0"/>
    <s v="Wyoming"/>
    <d v="2022-12-01T00:00:00"/>
    <d v="2023-12-01T00:00:00"/>
    <x v="10"/>
    <s v="Regulated Gas (103)"/>
    <s v="Cheyenne Light Fuel &amp; Power Co"/>
    <x v="5"/>
    <x v="8"/>
  </r>
  <r>
    <n v="5"/>
    <n v="103"/>
    <x v="135"/>
    <s v="101000 Plant In Service"/>
    <n v="1"/>
    <n v="0"/>
    <n v="0"/>
    <n v="0"/>
    <n v="0"/>
    <n v="0"/>
    <n v="0"/>
    <n v="0"/>
    <s v="Wyoming"/>
    <d v="2022-12-01T00:00:00"/>
    <d v="2023-12-01T00:00:00"/>
    <x v="11"/>
    <s v="Regulated Gas (103)"/>
    <s v="Cheyenne Light Fuel &amp; Power Co"/>
    <x v="5"/>
    <x v="9"/>
  </r>
  <r>
    <n v="5"/>
    <n v="103"/>
    <x v="135"/>
    <s v="101000 Plant In Service"/>
    <n v="1"/>
    <n v="0"/>
    <n v="0"/>
    <n v="0"/>
    <n v="0"/>
    <n v="0"/>
    <n v="0"/>
    <n v="0"/>
    <s v="Wyoming"/>
    <d v="2022-12-01T00:00:00"/>
    <d v="2023-12-01T00:00:00"/>
    <x v="12"/>
    <s v="Regulated Gas (103)"/>
    <s v="Cheyenne Light Fuel &amp; Power Co"/>
    <x v="5"/>
    <x v="9"/>
  </r>
  <r>
    <n v="5"/>
    <n v="103"/>
    <x v="135"/>
    <s v="101000 Plant In Service"/>
    <n v="1"/>
    <n v="0"/>
    <n v="0"/>
    <n v="0"/>
    <n v="0"/>
    <n v="0"/>
    <n v="0"/>
    <n v="0"/>
    <s v="Wyoming"/>
    <d v="2022-12-01T00:00:00"/>
    <d v="2023-12-01T00:00:00"/>
    <x v="0"/>
    <s v="Regulated Gas (103)"/>
    <s v="Cheyenne Light Fuel &amp; Power Co"/>
    <x v="5"/>
    <x v="9"/>
  </r>
  <r>
    <n v="5"/>
    <n v="103"/>
    <x v="135"/>
    <s v="101000 Plant In Service"/>
    <n v="1"/>
    <n v="0"/>
    <n v="0"/>
    <n v="0"/>
    <n v="0"/>
    <n v="0"/>
    <n v="0"/>
    <n v="0"/>
    <s v="Wyoming"/>
    <d v="2022-12-01T00:00:00"/>
    <d v="2023-12-01T00:00:00"/>
    <x v="1"/>
    <s v="Regulated Gas (103)"/>
    <s v="Cheyenne Light Fuel &amp; Power Co"/>
    <x v="5"/>
    <x v="9"/>
  </r>
  <r>
    <n v="5"/>
    <n v="103"/>
    <x v="135"/>
    <s v="101000 Plant In Service"/>
    <n v="1"/>
    <n v="0"/>
    <n v="0"/>
    <n v="0"/>
    <n v="0"/>
    <n v="0"/>
    <n v="0"/>
    <n v="0"/>
    <s v="Wyoming"/>
    <d v="2022-12-01T00:00:00"/>
    <d v="2023-12-01T00:00:00"/>
    <x v="2"/>
    <s v="Regulated Gas (103)"/>
    <s v="Cheyenne Light Fuel &amp; Power Co"/>
    <x v="5"/>
    <x v="9"/>
  </r>
  <r>
    <n v="5"/>
    <n v="103"/>
    <x v="135"/>
    <s v="101000 Plant In Service"/>
    <n v="1"/>
    <n v="0"/>
    <n v="0"/>
    <n v="0"/>
    <n v="0"/>
    <n v="0"/>
    <n v="0"/>
    <n v="0"/>
    <s v="Wyoming"/>
    <d v="2022-12-01T00:00:00"/>
    <d v="2023-12-01T00:00:00"/>
    <x v="3"/>
    <s v="Regulated Gas (103)"/>
    <s v="Cheyenne Light Fuel &amp; Power Co"/>
    <x v="5"/>
    <x v="9"/>
  </r>
  <r>
    <n v="5"/>
    <n v="103"/>
    <x v="135"/>
    <s v="101000 Plant In Service"/>
    <n v="1"/>
    <n v="0"/>
    <n v="0"/>
    <n v="0"/>
    <n v="0"/>
    <n v="0"/>
    <n v="0"/>
    <n v="0"/>
    <s v="Wyoming"/>
    <d v="2022-12-01T00:00:00"/>
    <d v="2023-12-01T00:00:00"/>
    <x v="4"/>
    <s v="Regulated Gas (103)"/>
    <s v="Cheyenne Light Fuel &amp; Power Co"/>
    <x v="5"/>
    <x v="9"/>
  </r>
  <r>
    <n v="5"/>
    <n v="103"/>
    <x v="135"/>
    <s v="101000 Plant In Service"/>
    <n v="1"/>
    <n v="0"/>
    <n v="0"/>
    <n v="0"/>
    <n v="0"/>
    <n v="0"/>
    <n v="0"/>
    <n v="0"/>
    <s v="Wyoming"/>
    <d v="2022-12-01T00:00:00"/>
    <d v="2023-12-01T00:00:00"/>
    <x v="5"/>
    <s v="Regulated Gas (103)"/>
    <s v="Cheyenne Light Fuel &amp; Power Co"/>
    <x v="5"/>
    <x v="9"/>
  </r>
  <r>
    <n v="5"/>
    <n v="103"/>
    <x v="135"/>
    <s v="101000 Plant In Service"/>
    <n v="1"/>
    <n v="0"/>
    <n v="0"/>
    <n v="0"/>
    <n v="0"/>
    <n v="0"/>
    <n v="0"/>
    <n v="0"/>
    <s v="Wyoming"/>
    <d v="2022-12-01T00:00:00"/>
    <d v="2023-12-01T00:00:00"/>
    <x v="6"/>
    <s v="Regulated Gas (103)"/>
    <s v="Cheyenne Light Fuel &amp; Power Co"/>
    <x v="5"/>
    <x v="9"/>
  </r>
  <r>
    <n v="5"/>
    <n v="103"/>
    <x v="135"/>
    <s v="101000 Plant In Service"/>
    <n v="1"/>
    <n v="0"/>
    <n v="0"/>
    <n v="0"/>
    <n v="0"/>
    <n v="0"/>
    <n v="0"/>
    <n v="0"/>
    <s v="Wyoming"/>
    <d v="2022-12-01T00:00:00"/>
    <d v="2023-12-01T00:00:00"/>
    <x v="7"/>
    <s v="Regulated Gas (103)"/>
    <s v="Cheyenne Light Fuel &amp; Power Co"/>
    <x v="5"/>
    <x v="9"/>
  </r>
  <r>
    <n v="5"/>
    <n v="103"/>
    <x v="135"/>
    <s v="101000 Plant In Service"/>
    <n v="1"/>
    <n v="0"/>
    <n v="0"/>
    <n v="0"/>
    <n v="0"/>
    <n v="0"/>
    <n v="0"/>
    <n v="0"/>
    <s v="Wyoming"/>
    <d v="2022-12-01T00:00:00"/>
    <d v="2023-12-01T00:00:00"/>
    <x v="8"/>
    <s v="Regulated Gas (103)"/>
    <s v="Cheyenne Light Fuel &amp; Power Co"/>
    <x v="5"/>
    <x v="9"/>
  </r>
  <r>
    <n v="5"/>
    <n v="103"/>
    <x v="135"/>
    <s v="101000 Plant In Service"/>
    <n v="1"/>
    <n v="0"/>
    <n v="0"/>
    <n v="0"/>
    <n v="0"/>
    <n v="0"/>
    <n v="0"/>
    <n v="0"/>
    <s v="Wyoming"/>
    <d v="2022-12-01T00:00:00"/>
    <d v="2023-12-01T00:00:00"/>
    <x v="9"/>
    <s v="Regulated Gas (103)"/>
    <s v="Cheyenne Light Fuel &amp; Power Co"/>
    <x v="5"/>
    <x v="9"/>
  </r>
  <r>
    <n v="5"/>
    <n v="103"/>
    <x v="135"/>
    <s v="101000 Plant In Service"/>
    <n v="1"/>
    <n v="0"/>
    <n v="0"/>
    <n v="0"/>
    <n v="0"/>
    <n v="0"/>
    <n v="0"/>
    <n v="0"/>
    <s v="Wyoming"/>
    <d v="2022-12-01T00:00:00"/>
    <d v="2023-12-01T00:00:00"/>
    <x v="10"/>
    <s v="Regulated Gas (103)"/>
    <s v="Cheyenne Light Fuel &amp; Power Co"/>
    <x v="5"/>
    <x v="9"/>
  </r>
  <r>
    <n v="5"/>
    <n v="103"/>
    <x v="136"/>
    <s v="101000 Plant In Service"/>
    <n v="1"/>
    <n v="0"/>
    <n v="0"/>
    <n v="0"/>
    <n v="0"/>
    <n v="0"/>
    <n v="0"/>
    <n v="0"/>
    <s v="Wyoming"/>
    <d v="2022-12-01T00:00:00"/>
    <d v="2023-12-01T00:00:00"/>
    <x v="11"/>
    <s v="Regulated Gas (103)"/>
    <s v="Cheyenne Light Fuel &amp; Power Co"/>
    <x v="5"/>
    <x v="9"/>
  </r>
  <r>
    <n v="5"/>
    <n v="103"/>
    <x v="136"/>
    <s v="101000 Plant In Service"/>
    <n v="1"/>
    <n v="0"/>
    <n v="0"/>
    <n v="0"/>
    <n v="0"/>
    <n v="0"/>
    <n v="0"/>
    <n v="0"/>
    <s v="Wyoming"/>
    <d v="2022-12-01T00:00:00"/>
    <d v="2023-12-01T00:00:00"/>
    <x v="12"/>
    <s v="Regulated Gas (103)"/>
    <s v="Cheyenne Light Fuel &amp; Power Co"/>
    <x v="5"/>
    <x v="9"/>
  </r>
  <r>
    <n v="5"/>
    <n v="103"/>
    <x v="136"/>
    <s v="101000 Plant In Service"/>
    <n v="1"/>
    <n v="0"/>
    <n v="0"/>
    <n v="0"/>
    <n v="0"/>
    <n v="0"/>
    <n v="0"/>
    <n v="0"/>
    <s v="Wyoming"/>
    <d v="2022-12-01T00:00:00"/>
    <d v="2023-12-01T00:00:00"/>
    <x v="0"/>
    <s v="Regulated Gas (103)"/>
    <s v="Cheyenne Light Fuel &amp; Power Co"/>
    <x v="5"/>
    <x v="9"/>
  </r>
  <r>
    <n v="5"/>
    <n v="103"/>
    <x v="136"/>
    <s v="101000 Plant In Service"/>
    <n v="1"/>
    <n v="0"/>
    <n v="0"/>
    <n v="0"/>
    <n v="0"/>
    <n v="0"/>
    <n v="0"/>
    <n v="0"/>
    <s v="Wyoming"/>
    <d v="2022-12-01T00:00:00"/>
    <d v="2023-12-01T00:00:00"/>
    <x v="1"/>
    <s v="Regulated Gas (103)"/>
    <s v="Cheyenne Light Fuel &amp; Power Co"/>
    <x v="5"/>
    <x v="9"/>
  </r>
  <r>
    <n v="5"/>
    <n v="103"/>
    <x v="136"/>
    <s v="101000 Plant In Service"/>
    <n v="1"/>
    <n v="0"/>
    <n v="0"/>
    <n v="0"/>
    <n v="0"/>
    <n v="0"/>
    <n v="0"/>
    <n v="0"/>
    <s v="Wyoming"/>
    <d v="2022-12-01T00:00:00"/>
    <d v="2023-12-01T00:00:00"/>
    <x v="2"/>
    <s v="Regulated Gas (103)"/>
    <s v="Cheyenne Light Fuel &amp; Power Co"/>
    <x v="5"/>
    <x v="9"/>
  </r>
  <r>
    <n v="5"/>
    <n v="103"/>
    <x v="136"/>
    <s v="101000 Plant In Service"/>
    <n v="1"/>
    <n v="0"/>
    <n v="0"/>
    <n v="0"/>
    <n v="0"/>
    <n v="0"/>
    <n v="0"/>
    <n v="0"/>
    <s v="Wyoming"/>
    <d v="2022-12-01T00:00:00"/>
    <d v="2023-12-01T00:00:00"/>
    <x v="3"/>
    <s v="Regulated Gas (103)"/>
    <s v="Cheyenne Light Fuel &amp; Power Co"/>
    <x v="5"/>
    <x v="9"/>
  </r>
  <r>
    <n v="5"/>
    <n v="103"/>
    <x v="136"/>
    <s v="101000 Plant In Service"/>
    <n v="1"/>
    <n v="0"/>
    <n v="0"/>
    <n v="0"/>
    <n v="0"/>
    <n v="0"/>
    <n v="0"/>
    <n v="0"/>
    <s v="Wyoming"/>
    <d v="2022-12-01T00:00:00"/>
    <d v="2023-12-01T00:00:00"/>
    <x v="4"/>
    <s v="Regulated Gas (103)"/>
    <s v="Cheyenne Light Fuel &amp; Power Co"/>
    <x v="5"/>
    <x v="9"/>
  </r>
  <r>
    <n v="5"/>
    <n v="103"/>
    <x v="136"/>
    <s v="101000 Plant In Service"/>
    <n v="1"/>
    <n v="0"/>
    <n v="0"/>
    <n v="0"/>
    <n v="0"/>
    <n v="0"/>
    <n v="0"/>
    <n v="0"/>
    <s v="Wyoming"/>
    <d v="2022-12-01T00:00:00"/>
    <d v="2023-12-01T00:00:00"/>
    <x v="5"/>
    <s v="Regulated Gas (103)"/>
    <s v="Cheyenne Light Fuel &amp; Power Co"/>
    <x v="5"/>
    <x v="9"/>
  </r>
  <r>
    <n v="5"/>
    <n v="103"/>
    <x v="136"/>
    <s v="101000 Plant In Service"/>
    <n v="1"/>
    <n v="0"/>
    <n v="0"/>
    <n v="0"/>
    <n v="0"/>
    <n v="0"/>
    <n v="0"/>
    <n v="0"/>
    <s v="Wyoming"/>
    <d v="2022-12-01T00:00:00"/>
    <d v="2023-12-01T00:00:00"/>
    <x v="6"/>
    <s v="Regulated Gas (103)"/>
    <s v="Cheyenne Light Fuel &amp; Power Co"/>
    <x v="5"/>
    <x v="9"/>
  </r>
  <r>
    <n v="5"/>
    <n v="103"/>
    <x v="136"/>
    <s v="101000 Plant In Service"/>
    <n v="1"/>
    <n v="0"/>
    <n v="0"/>
    <n v="0"/>
    <n v="0"/>
    <n v="0"/>
    <n v="0"/>
    <n v="0"/>
    <s v="Wyoming"/>
    <d v="2022-12-01T00:00:00"/>
    <d v="2023-12-01T00:00:00"/>
    <x v="7"/>
    <s v="Regulated Gas (103)"/>
    <s v="Cheyenne Light Fuel &amp; Power Co"/>
    <x v="5"/>
    <x v="9"/>
  </r>
  <r>
    <n v="5"/>
    <n v="103"/>
    <x v="136"/>
    <s v="101000 Plant In Service"/>
    <n v="1"/>
    <n v="0"/>
    <n v="0"/>
    <n v="0"/>
    <n v="0"/>
    <n v="0"/>
    <n v="0"/>
    <n v="0"/>
    <s v="Wyoming"/>
    <d v="2022-12-01T00:00:00"/>
    <d v="2023-12-01T00:00:00"/>
    <x v="8"/>
    <s v="Regulated Gas (103)"/>
    <s v="Cheyenne Light Fuel &amp; Power Co"/>
    <x v="5"/>
    <x v="9"/>
  </r>
  <r>
    <n v="5"/>
    <n v="103"/>
    <x v="136"/>
    <s v="101000 Plant In Service"/>
    <n v="1"/>
    <n v="0"/>
    <n v="0"/>
    <n v="0"/>
    <n v="0"/>
    <n v="0"/>
    <n v="0"/>
    <n v="0"/>
    <s v="Wyoming"/>
    <d v="2022-12-01T00:00:00"/>
    <d v="2023-12-01T00:00:00"/>
    <x v="9"/>
    <s v="Regulated Gas (103)"/>
    <s v="Cheyenne Light Fuel &amp; Power Co"/>
    <x v="5"/>
    <x v="9"/>
  </r>
  <r>
    <n v="5"/>
    <n v="103"/>
    <x v="136"/>
    <s v="101000 Plant In Service"/>
    <n v="1"/>
    <n v="0"/>
    <n v="0"/>
    <n v="0"/>
    <n v="0"/>
    <n v="0"/>
    <n v="0"/>
    <n v="0"/>
    <s v="Wyoming"/>
    <d v="2022-12-01T00:00:00"/>
    <d v="2023-12-01T00:00:00"/>
    <x v="10"/>
    <s v="Regulated Gas (103)"/>
    <s v="Cheyenne Light Fuel &amp; Power Co"/>
    <x v="5"/>
    <x v="9"/>
  </r>
  <r>
    <n v="5"/>
    <n v="103"/>
    <x v="137"/>
    <s v="101000 Plant In Service"/>
    <n v="1"/>
    <n v="0"/>
    <n v="0"/>
    <n v="0"/>
    <n v="0"/>
    <n v="0"/>
    <n v="0"/>
    <n v="0"/>
    <s v="Wyoming"/>
    <d v="2022-12-01T00:00:00"/>
    <d v="2023-12-01T00:00:00"/>
    <x v="11"/>
    <s v="Regulated Gas (103)"/>
    <s v="Cheyenne Light Fuel &amp; Power Co"/>
    <x v="5"/>
    <x v="10"/>
  </r>
  <r>
    <n v="5"/>
    <n v="103"/>
    <x v="137"/>
    <s v="101000 Plant In Service"/>
    <n v="1"/>
    <n v="0"/>
    <n v="0"/>
    <n v="0"/>
    <n v="0"/>
    <n v="0"/>
    <n v="0"/>
    <n v="0"/>
    <s v="Wyoming"/>
    <d v="2022-12-01T00:00:00"/>
    <d v="2023-12-01T00:00:00"/>
    <x v="12"/>
    <s v="Regulated Gas (103)"/>
    <s v="Cheyenne Light Fuel &amp; Power Co"/>
    <x v="5"/>
    <x v="10"/>
  </r>
  <r>
    <n v="5"/>
    <n v="103"/>
    <x v="137"/>
    <s v="101000 Plant In Service"/>
    <n v="1"/>
    <n v="0"/>
    <n v="0"/>
    <n v="0"/>
    <n v="0"/>
    <n v="0"/>
    <n v="0"/>
    <n v="0"/>
    <s v="Wyoming"/>
    <d v="2022-12-01T00:00:00"/>
    <d v="2023-12-01T00:00:00"/>
    <x v="0"/>
    <s v="Regulated Gas (103)"/>
    <s v="Cheyenne Light Fuel &amp; Power Co"/>
    <x v="5"/>
    <x v="10"/>
  </r>
  <r>
    <n v="5"/>
    <n v="103"/>
    <x v="137"/>
    <s v="101000 Plant In Service"/>
    <n v="1"/>
    <n v="0"/>
    <n v="0"/>
    <n v="0"/>
    <n v="0"/>
    <n v="0"/>
    <n v="0"/>
    <n v="0"/>
    <s v="Wyoming"/>
    <d v="2022-12-01T00:00:00"/>
    <d v="2023-12-01T00:00:00"/>
    <x v="1"/>
    <s v="Regulated Gas (103)"/>
    <s v="Cheyenne Light Fuel &amp; Power Co"/>
    <x v="5"/>
    <x v="10"/>
  </r>
  <r>
    <n v="5"/>
    <n v="103"/>
    <x v="137"/>
    <s v="101000 Plant In Service"/>
    <n v="1"/>
    <n v="0"/>
    <n v="0"/>
    <n v="0"/>
    <n v="0"/>
    <n v="0"/>
    <n v="0"/>
    <n v="0"/>
    <s v="Wyoming"/>
    <d v="2022-12-01T00:00:00"/>
    <d v="2023-12-01T00:00:00"/>
    <x v="2"/>
    <s v="Regulated Gas (103)"/>
    <s v="Cheyenne Light Fuel &amp; Power Co"/>
    <x v="5"/>
    <x v="10"/>
  </r>
  <r>
    <n v="5"/>
    <n v="103"/>
    <x v="137"/>
    <s v="101000 Plant In Service"/>
    <n v="1"/>
    <n v="0"/>
    <n v="0"/>
    <n v="0"/>
    <n v="0"/>
    <n v="0"/>
    <n v="0"/>
    <n v="0"/>
    <s v="Wyoming"/>
    <d v="2022-12-01T00:00:00"/>
    <d v="2023-12-01T00:00:00"/>
    <x v="3"/>
    <s v="Regulated Gas (103)"/>
    <s v="Cheyenne Light Fuel &amp; Power Co"/>
    <x v="5"/>
    <x v="10"/>
  </r>
  <r>
    <n v="5"/>
    <n v="103"/>
    <x v="137"/>
    <s v="101000 Plant In Service"/>
    <n v="1"/>
    <n v="0"/>
    <n v="0"/>
    <n v="0"/>
    <n v="0"/>
    <n v="0"/>
    <n v="0"/>
    <n v="0"/>
    <s v="Wyoming"/>
    <d v="2022-12-01T00:00:00"/>
    <d v="2023-12-01T00:00:00"/>
    <x v="4"/>
    <s v="Regulated Gas (103)"/>
    <s v="Cheyenne Light Fuel &amp; Power Co"/>
    <x v="5"/>
    <x v="10"/>
  </r>
  <r>
    <n v="5"/>
    <n v="103"/>
    <x v="137"/>
    <s v="101000 Plant In Service"/>
    <n v="1"/>
    <n v="0"/>
    <n v="0"/>
    <n v="0"/>
    <n v="0"/>
    <n v="0"/>
    <n v="0"/>
    <n v="0"/>
    <s v="Wyoming"/>
    <d v="2022-12-01T00:00:00"/>
    <d v="2023-12-01T00:00:00"/>
    <x v="5"/>
    <s v="Regulated Gas (103)"/>
    <s v="Cheyenne Light Fuel &amp; Power Co"/>
    <x v="5"/>
    <x v="10"/>
  </r>
  <r>
    <n v="5"/>
    <n v="103"/>
    <x v="137"/>
    <s v="101000 Plant In Service"/>
    <n v="1"/>
    <n v="0"/>
    <n v="0"/>
    <n v="0"/>
    <n v="0"/>
    <n v="0"/>
    <n v="0"/>
    <n v="0"/>
    <s v="Wyoming"/>
    <d v="2022-12-01T00:00:00"/>
    <d v="2023-12-01T00:00:00"/>
    <x v="6"/>
    <s v="Regulated Gas (103)"/>
    <s v="Cheyenne Light Fuel &amp; Power Co"/>
    <x v="5"/>
    <x v="10"/>
  </r>
  <r>
    <n v="5"/>
    <n v="103"/>
    <x v="137"/>
    <s v="101000 Plant In Service"/>
    <n v="1"/>
    <n v="0"/>
    <n v="0"/>
    <n v="0"/>
    <n v="0"/>
    <n v="0"/>
    <n v="0"/>
    <n v="0"/>
    <s v="Wyoming"/>
    <d v="2022-12-01T00:00:00"/>
    <d v="2023-12-01T00:00:00"/>
    <x v="7"/>
    <s v="Regulated Gas (103)"/>
    <s v="Cheyenne Light Fuel &amp; Power Co"/>
    <x v="5"/>
    <x v="10"/>
  </r>
  <r>
    <n v="5"/>
    <n v="103"/>
    <x v="137"/>
    <s v="101000 Plant In Service"/>
    <n v="1"/>
    <n v="0"/>
    <n v="0"/>
    <n v="0"/>
    <n v="0"/>
    <n v="0"/>
    <n v="0"/>
    <n v="0"/>
    <s v="Wyoming"/>
    <d v="2022-12-01T00:00:00"/>
    <d v="2023-12-01T00:00:00"/>
    <x v="8"/>
    <s v="Regulated Gas (103)"/>
    <s v="Cheyenne Light Fuel &amp; Power Co"/>
    <x v="5"/>
    <x v="10"/>
  </r>
  <r>
    <n v="5"/>
    <n v="103"/>
    <x v="137"/>
    <s v="101000 Plant In Service"/>
    <n v="1"/>
    <n v="0"/>
    <n v="0"/>
    <n v="0"/>
    <n v="0"/>
    <n v="0"/>
    <n v="0"/>
    <n v="0"/>
    <s v="Wyoming"/>
    <d v="2022-12-01T00:00:00"/>
    <d v="2023-12-01T00:00:00"/>
    <x v="9"/>
    <s v="Regulated Gas (103)"/>
    <s v="Cheyenne Light Fuel &amp; Power Co"/>
    <x v="5"/>
    <x v="10"/>
  </r>
  <r>
    <n v="5"/>
    <n v="103"/>
    <x v="137"/>
    <s v="101000 Plant In Service"/>
    <n v="1"/>
    <n v="0"/>
    <n v="0"/>
    <n v="0"/>
    <n v="0"/>
    <n v="0"/>
    <n v="0"/>
    <n v="0"/>
    <s v="Wyoming"/>
    <d v="2022-12-01T00:00:00"/>
    <d v="2023-12-01T00:00:00"/>
    <x v="10"/>
    <s v="Regulated Gas (103)"/>
    <s v="Cheyenne Light Fuel &amp; Power Co"/>
    <x v="5"/>
    <x v="10"/>
  </r>
  <r>
    <n v="5"/>
    <n v="103"/>
    <x v="138"/>
    <s v="101000 Plant In Service"/>
    <n v="1"/>
    <n v="0"/>
    <n v="0"/>
    <n v="0"/>
    <n v="0"/>
    <n v="0"/>
    <n v="0"/>
    <n v="0"/>
    <s v="Wyoming"/>
    <d v="2022-12-01T00:00:00"/>
    <d v="2023-12-01T00:00:00"/>
    <x v="11"/>
    <s v="Regulated Gas (103)"/>
    <s v="Cheyenne Light Fuel &amp; Power Co"/>
    <x v="5"/>
    <x v="11"/>
  </r>
  <r>
    <n v="5"/>
    <n v="103"/>
    <x v="138"/>
    <s v="101000 Plant In Service"/>
    <n v="1"/>
    <n v="0"/>
    <n v="0"/>
    <n v="0"/>
    <n v="0"/>
    <n v="0"/>
    <n v="0"/>
    <n v="0"/>
    <s v="Wyoming"/>
    <d v="2022-12-01T00:00:00"/>
    <d v="2023-12-01T00:00:00"/>
    <x v="12"/>
    <s v="Regulated Gas (103)"/>
    <s v="Cheyenne Light Fuel &amp; Power Co"/>
    <x v="5"/>
    <x v="11"/>
  </r>
  <r>
    <n v="5"/>
    <n v="103"/>
    <x v="138"/>
    <s v="101000 Plant In Service"/>
    <n v="1"/>
    <n v="0"/>
    <n v="0"/>
    <n v="0"/>
    <n v="0"/>
    <n v="0"/>
    <n v="0"/>
    <n v="0"/>
    <s v="Wyoming"/>
    <d v="2022-12-01T00:00:00"/>
    <d v="2023-12-01T00:00:00"/>
    <x v="0"/>
    <s v="Regulated Gas (103)"/>
    <s v="Cheyenne Light Fuel &amp; Power Co"/>
    <x v="5"/>
    <x v="11"/>
  </r>
  <r>
    <n v="5"/>
    <n v="103"/>
    <x v="138"/>
    <s v="101000 Plant In Service"/>
    <n v="1"/>
    <n v="0"/>
    <n v="0"/>
    <n v="0"/>
    <n v="0"/>
    <n v="0"/>
    <n v="0"/>
    <n v="0"/>
    <s v="Wyoming"/>
    <d v="2022-12-01T00:00:00"/>
    <d v="2023-12-01T00:00:00"/>
    <x v="1"/>
    <s v="Regulated Gas (103)"/>
    <s v="Cheyenne Light Fuel &amp; Power Co"/>
    <x v="5"/>
    <x v="11"/>
  </r>
  <r>
    <n v="5"/>
    <n v="103"/>
    <x v="138"/>
    <s v="101000 Plant In Service"/>
    <n v="1"/>
    <n v="0"/>
    <n v="0"/>
    <n v="0"/>
    <n v="0"/>
    <n v="0"/>
    <n v="0"/>
    <n v="0"/>
    <s v="Wyoming"/>
    <d v="2022-12-01T00:00:00"/>
    <d v="2023-12-01T00:00:00"/>
    <x v="2"/>
    <s v="Regulated Gas (103)"/>
    <s v="Cheyenne Light Fuel &amp; Power Co"/>
    <x v="5"/>
    <x v="11"/>
  </r>
  <r>
    <n v="5"/>
    <n v="103"/>
    <x v="138"/>
    <s v="101000 Plant In Service"/>
    <n v="1"/>
    <n v="0"/>
    <n v="0"/>
    <n v="0"/>
    <n v="0"/>
    <n v="0"/>
    <n v="0"/>
    <n v="0"/>
    <s v="Wyoming"/>
    <d v="2022-12-01T00:00:00"/>
    <d v="2023-12-01T00:00:00"/>
    <x v="3"/>
    <s v="Regulated Gas (103)"/>
    <s v="Cheyenne Light Fuel &amp; Power Co"/>
    <x v="5"/>
    <x v="11"/>
  </r>
  <r>
    <n v="5"/>
    <n v="103"/>
    <x v="138"/>
    <s v="101000 Plant In Service"/>
    <n v="1"/>
    <n v="0"/>
    <n v="0"/>
    <n v="0"/>
    <n v="0"/>
    <n v="0"/>
    <n v="0"/>
    <n v="0"/>
    <s v="Wyoming"/>
    <d v="2022-12-01T00:00:00"/>
    <d v="2023-12-01T00:00:00"/>
    <x v="4"/>
    <s v="Regulated Gas (103)"/>
    <s v="Cheyenne Light Fuel &amp; Power Co"/>
    <x v="5"/>
    <x v="11"/>
  </r>
  <r>
    <n v="5"/>
    <n v="103"/>
    <x v="138"/>
    <s v="101000 Plant In Service"/>
    <n v="1"/>
    <n v="0"/>
    <n v="0"/>
    <n v="0"/>
    <n v="0"/>
    <n v="0"/>
    <n v="0"/>
    <n v="0"/>
    <s v="Wyoming"/>
    <d v="2022-12-01T00:00:00"/>
    <d v="2023-12-01T00:00:00"/>
    <x v="5"/>
    <s v="Regulated Gas (103)"/>
    <s v="Cheyenne Light Fuel &amp; Power Co"/>
    <x v="5"/>
    <x v="11"/>
  </r>
  <r>
    <n v="5"/>
    <n v="103"/>
    <x v="138"/>
    <s v="101000 Plant In Service"/>
    <n v="1"/>
    <n v="0"/>
    <n v="0"/>
    <n v="0"/>
    <n v="0"/>
    <n v="0"/>
    <n v="0"/>
    <n v="0"/>
    <s v="Wyoming"/>
    <d v="2022-12-01T00:00:00"/>
    <d v="2023-12-01T00:00:00"/>
    <x v="6"/>
    <s v="Regulated Gas (103)"/>
    <s v="Cheyenne Light Fuel &amp; Power Co"/>
    <x v="5"/>
    <x v="11"/>
  </r>
  <r>
    <n v="5"/>
    <n v="103"/>
    <x v="138"/>
    <s v="101000 Plant In Service"/>
    <n v="1"/>
    <n v="0"/>
    <n v="0"/>
    <n v="0"/>
    <n v="0"/>
    <n v="0"/>
    <n v="0"/>
    <n v="0"/>
    <s v="Wyoming"/>
    <d v="2022-12-01T00:00:00"/>
    <d v="2023-12-01T00:00:00"/>
    <x v="7"/>
    <s v="Regulated Gas (103)"/>
    <s v="Cheyenne Light Fuel &amp; Power Co"/>
    <x v="5"/>
    <x v="11"/>
  </r>
  <r>
    <n v="5"/>
    <n v="103"/>
    <x v="138"/>
    <s v="101000 Plant In Service"/>
    <n v="1"/>
    <n v="0"/>
    <n v="0"/>
    <n v="0"/>
    <n v="0"/>
    <n v="0"/>
    <n v="0"/>
    <n v="0"/>
    <s v="Wyoming"/>
    <d v="2022-12-01T00:00:00"/>
    <d v="2023-12-01T00:00:00"/>
    <x v="8"/>
    <s v="Regulated Gas (103)"/>
    <s v="Cheyenne Light Fuel &amp; Power Co"/>
    <x v="5"/>
    <x v="11"/>
  </r>
  <r>
    <n v="5"/>
    <n v="103"/>
    <x v="138"/>
    <s v="101000 Plant In Service"/>
    <n v="1"/>
    <n v="0"/>
    <n v="0"/>
    <n v="0"/>
    <n v="0"/>
    <n v="0"/>
    <n v="0"/>
    <n v="0"/>
    <s v="Wyoming"/>
    <d v="2022-12-01T00:00:00"/>
    <d v="2023-12-01T00:00:00"/>
    <x v="9"/>
    <s v="Regulated Gas (103)"/>
    <s v="Cheyenne Light Fuel &amp; Power Co"/>
    <x v="5"/>
    <x v="11"/>
  </r>
  <r>
    <n v="5"/>
    <n v="103"/>
    <x v="138"/>
    <s v="101000 Plant In Service"/>
    <n v="1"/>
    <n v="0"/>
    <n v="0"/>
    <n v="0"/>
    <n v="0"/>
    <n v="0"/>
    <n v="0"/>
    <n v="0"/>
    <s v="Wyoming"/>
    <d v="2022-12-01T00:00:00"/>
    <d v="2023-12-01T00:00:00"/>
    <x v="10"/>
    <s v="Regulated Gas (103)"/>
    <s v="Cheyenne Light Fuel &amp; Power Co"/>
    <x v="5"/>
    <x v="11"/>
  </r>
  <r>
    <n v="5"/>
    <n v="122"/>
    <x v="23"/>
    <s v="101001 Plant In-Service-Intangibles"/>
    <n v="1"/>
    <n v="0"/>
    <n v="0"/>
    <n v="0"/>
    <n v="0"/>
    <n v="0"/>
    <n v="0"/>
    <n v="0"/>
    <s v="Wyoming"/>
    <d v="2022-12-01T00:00:00"/>
    <d v="2023-12-01T00:00:00"/>
    <x v="11"/>
    <s v="Regulated Electric (122)"/>
    <s v="Cheyenne Light Fuel &amp; Power Co"/>
    <x v="1"/>
    <x v="2"/>
  </r>
  <r>
    <n v="5"/>
    <n v="122"/>
    <x v="23"/>
    <s v="101001 Plant In-Service-Intangibles"/>
    <n v="1"/>
    <n v="0"/>
    <n v="0"/>
    <n v="0"/>
    <n v="0"/>
    <n v="0"/>
    <n v="0"/>
    <n v="0"/>
    <s v="Wyoming"/>
    <d v="2022-12-01T00:00:00"/>
    <d v="2023-12-01T00:00:00"/>
    <x v="12"/>
    <s v="Regulated Electric (122)"/>
    <s v="Cheyenne Light Fuel &amp; Power Co"/>
    <x v="1"/>
    <x v="2"/>
  </r>
  <r>
    <n v="5"/>
    <n v="122"/>
    <x v="23"/>
    <s v="101001 Plant In-Service-Intangibles"/>
    <n v="1"/>
    <n v="0"/>
    <n v="0"/>
    <n v="0"/>
    <n v="0"/>
    <n v="0"/>
    <n v="0"/>
    <n v="0"/>
    <s v="Wyoming"/>
    <d v="2022-12-01T00:00:00"/>
    <d v="2023-12-01T00:00:00"/>
    <x v="0"/>
    <s v="Regulated Electric (122)"/>
    <s v="Cheyenne Light Fuel &amp; Power Co"/>
    <x v="1"/>
    <x v="2"/>
  </r>
  <r>
    <n v="5"/>
    <n v="122"/>
    <x v="23"/>
    <s v="101001 Plant In-Service-Intangibles"/>
    <n v="1"/>
    <n v="0"/>
    <n v="0"/>
    <n v="0"/>
    <n v="0"/>
    <n v="0"/>
    <n v="0"/>
    <n v="0"/>
    <s v="Wyoming"/>
    <d v="2022-12-01T00:00:00"/>
    <d v="2023-12-01T00:00:00"/>
    <x v="1"/>
    <s v="Regulated Electric (122)"/>
    <s v="Cheyenne Light Fuel &amp; Power Co"/>
    <x v="1"/>
    <x v="2"/>
  </r>
  <r>
    <n v="5"/>
    <n v="122"/>
    <x v="23"/>
    <s v="101001 Plant In-Service-Intangibles"/>
    <n v="1"/>
    <n v="0"/>
    <n v="0"/>
    <n v="0"/>
    <n v="0"/>
    <n v="0"/>
    <n v="0"/>
    <n v="0"/>
    <s v="Wyoming"/>
    <d v="2022-12-01T00:00:00"/>
    <d v="2023-12-01T00:00:00"/>
    <x v="2"/>
    <s v="Regulated Electric (122)"/>
    <s v="Cheyenne Light Fuel &amp; Power Co"/>
    <x v="1"/>
    <x v="2"/>
  </r>
  <r>
    <n v="5"/>
    <n v="122"/>
    <x v="23"/>
    <s v="101001 Plant In-Service-Intangibles"/>
    <n v="1"/>
    <n v="0"/>
    <n v="0"/>
    <n v="0"/>
    <n v="0"/>
    <n v="0"/>
    <n v="0"/>
    <n v="0"/>
    <s v="Wyoming"/>
    <d v="2022-12-01T00:00:00"/>
    <d v="2023-12-01T00:00:00"/>
    <x v="3"/>
    <s v="Regulated Electric (122)"/>
    <s v="Cheyenne Light Fuel &amp; Power Co"/>
    <x v="1"/>
    <x v="2"/>
  </r>
  <r>
    <n v="5"/>
    <n v="122"/>
    <x v="23"/>
    <s v="101001 Plant In-Service-Intangibles"/>
    <n v="1"/>
    <n v="0"/>
    <n v="0"/>
    <n v="0"/>
    <n v="0"/>
    <n v="0"/>
    <n v="0"/>
    <n v="0"/>
    <s v="Wyoming"/>
    <d v="2022-12-01T00:00:00"/>
    <d v="2023-12-01T00:00:00"/>
    <x v="4"/>
    <s v="Regulated Electric (122)"/>
    <s v="Cheyenne Light Fuel &amp; Power Co"/>
    <x v="1"/>
    <x v="2"/>
  </r>
  <r>
    <n v="5"/>
    <n v="122"/>
    <x v="23"/>
    <s v="101001 Plant In-Service-Intangibles"/>
    <n v="1"/>
    <n v="0"/>
    <n v="0"/>
    <n v="0"/>
    <n v="0"/>
    <n v="0"/>
    <n v="0"/>
    <n v="0"/>
    <s v="Wyoming"/>
    <d v="2022-12-01T00:00:00"/>
    <d v="2023-12-01T00:00:00"/>
    <x v="5"/>
    <s v="Regulated Electric (122)"/>
    <s v="Cheyenne Light Fuel &amp; Power Co"/>
    <x v="1"/>
    <x v="2"/>
  </r>
  <r>
    <n v="5"/>
    <n v="122"/>
    <x v="23"/>
    <s v="101001 Plant In-Service-Intangibles"/>
    <n v="1"/>
    <n v="0"/>
    <n v="0"/>
    <n v="0"/>
    <n v="0"/>
    <n v="0"/>
    <n v="0"/>
    <n v="0"/>
    <s v="Wyoming"/>
    <d v="2022-12-01T00:00:00"/>
    <d v="2023-12-01T00:00:00"/>
    <x v="6"/>
    <s v="Regulated Electric (122)"/>
    <s v="Cheyenne Light Fuel &amp; Power Co"/>
    <x v="1"/>
    <x v="2"/>
  </r>
  <r>
    <n v="5"/>
    <n v="122"/>
    <x v="23"/>
    <s v="101001 Plant In-Service-Intangibles"/>
    <n v="1"/>
    <n v="0"/>
    <n v="0"/>
    <n v="0"/>
    <n v="0"/>
    <n v="0"/>
    <n v="0"/>
    <n v="0"/>
    <s v="Wyoming"/>
    <d v="2022-12-01T00:00:00"/>
    <d v="2023-12-01T00:00:00"/>
    <x v="7"/>
    <s v="Regulated Electric (122)"/>
    <s v="Cheyenne Light Fuel &amp; Power Co"/>
    <x v="1"/>
    <x v="2"/>
  </r>
  <r>
    <n v="5"/>
    <n v="122"/>
    <x v="23"/>
    <s v="101001 Plant In-Service-Intangibles"/>
    <n v="1"/>
    <n v="0"/>
    <n v="0"/>
    <n v="0"/>
    <n v="0"/>
    <n v="0"/>
    <n v="0"/>
    <n v="0"/>
    <s v="Wyoming"/>
    <d v="2022-12-01T00:00:00"/>
    <d v="2023-12-01T00:00:00"/>
    <x v="8"/>
    <s v="Regulated Electric (122)"/>
    <s v="Cheyenne Light Fuel &amp; Power Co"/>
    <x v="1"/>
    <x v="2"/>
  </r>
  <r>
    <n v="5"/>
    <n v="122"/>
    <x v="23"/>
    <s v="101001 Plant In-Service-Intangibles"/>
    <n v="1"/>
    <n v="0"/>
    <n v="0"/>
    <n v="0"/>
    <n v="0"/>
    <n v="0"/>
    <n v="0"/>
    <n v="0"/>
    <s v="Wyoming"/>
    <d v="2022-12-01T00:00:00"/>
    <d v="2023-12-01T00:00:00"/>
    <x v="9"/>
    <s v="Regulated Electric (122)"/>
    <s v="Cheyenne Light Fuel &amp; Power Co"/>
    <x v="1"/>
    <x v="2"/>
  </r>
  <r>
    <n v="5"/>
    <n v="122"/>
    <x v="23"/>
    <s v="101001 Plant In-Service-Intangibles"/>
    <n v="1"/>
    <n v="0"/>
    <n v="0"/>
    <n v="0"/>
    <n v="0"/>
    <n v="0"/>
    <n v="0"/>
    <n v="0"/>
    <s v="Wyoming"/>
    <d v="2022-12-01T00:00:00"/>
    <d v="2023-12-01T00:00:00"/>
    <x v="10"/>
    <s v="Regulated Electric (122)"/>
    <s v="Cheyenne Light Fuel &amp; Power Co"/>
    <x v="1"/>
    <x v="2"/>
  </r>
  <r>
    <n v="5"/>
    <n v="103"/>
    <x v="139"/>
    <s v="101001 Plant In-Service-Intangibles"/>
    <n v="1"/>
    <n v="0"/>
    <n v="0"/>
    <n v="0"/>
    <n v="0"/>
    <n v="0"/>
    <n v="0"/>
    <n v="0"/>
    <s v="Wyoming"/>
    <d v="2022-12-01T00:00:00"/>
    <d v="2023-12-01T00:00:00"/>
    <x v="11"/>
    <s v="Regulated Gas (103)"/>
    <s v="Cheyenne Light Fuel &amp; Power Co"/>
    <x v="5"/>
    <x v="53"/>
  </r>
  <r>
    <n v="5"/>
    <n v="103"/>
    <x v="139"/>
    <s v="101001 Plant In-Service-Intangibles"/>
    <n v="1"/>
    <n v="0"/>
    <n v="0"/>
    <n v="0"/>
    <n v="0"/>
    <n v="0"/>
    <n v="0"/>
    <n v="0"/>
    <s v="Wyoming"/>
    <d v="2022-12-01T00:00:00"/>
    <d v="2023-12-01T00:00:00"/>
    <x v="12"/>
    <s v="Regulated Gas (103)"/>
    <s v="Cheyenne Light Fuel &amp; Power Co"/>
    <x v="5"/>
    <x v="53"/>
  </r>
  <r>
    <n v="5"/>
    <n v="103"/>
    <x v="139"/>
    <s v="101001 Plant In-Service-Intangibles"/>
    <n v="1"/>
    <n v="0"/>
    <n v="0"/>
    <n v="0"/>
    <n v="0"/>
    <n v="0"/>
    <n v="0"/>
    <n v="0"/>
    <s v="Wyoming"/>
    <d v="2022-12-01T00:00:00"/>
    <d v="2023-12-01T00:00:00"/>
    <x v="0"/>
    <s v="Regulated Gas (103)"/>
    <s v="Cheyenne Light Fuel &amp; Power Co"/>
    <x v="5"/>
    <x v="53"/>
  </r>
  <r>
    <n v="5"/>
    <n v="103"/>
    <x v="139"/>
    <s v="101001 Plant In-Service-Intangibles"/>
    <n v="1"/>
    <n v="0"/>
    <n v="0"/>
    <n v="0"/>
    <n v="0"/>
    <n v="0"/>
    <n v="0"/>
    <n v="0"/>
    <s v="Wyoming"/>
    <d v="2022-12-01T00:00:00"/>
    <d v="2023-12-01T00:00:00"/>
    <x v="1"/>
    <s v="Regulated Gas (103)"/>
    <s v="Cheyenne Light Fuel &amp; Power Co"/>
    <x v="5"/>
    <x v="53"/>
  </r>
  <r>
    <n v="5"/>
    <n v="103"/>
    <x v="139"/>
    <s v="101001 Plant In-Service-Intangibles"/>
    <n v="1"/>
    <n v="0"/>
    <n v="0"/>
    <n v="0"/>
    <n v="0"/>
    <n v="0"/>
    <n v="0"/>
    <n v="0"/>
    <s v="Wyoming"/>
    <d v="2022-12-01T00:00:00"/>
    <d v="2023-12-01T00:00:00"/>
    <x v="2"/>
    <s v="Regulated Gas (103)"/>
    <s v="Cheyenne Light Fuel &amp; Power Co"/>
    <x v="5"/>
    <x v="53"/>
  </r>
  <r>
    <n v="5"/>
    <n v="103"/>
    <x v="139"/>
    <s v="101001 Plant In-Service-Intangibles"/>
    <n v="1"/>
    <n v="0"/>
    <n v="0"/>
    <n v="0"/>
    <n v="0"/>
    <n v="0"/>
    <n v="0"/>
    <n v="0"/>
    <s v="Wyoming"/>
    <d v="2022-12-01T00:00:00"/>
    <d v="2023-12-01T00:00:00"/>
    <x v="3"/>
    <s v="Regulated Gas (103)"/>
    <s v="Cheyenne Light Fuel &amp; Power Co"/>
    <x v="5"/>
    <x v="53"/>
  </r>
  <r>
    <n v="5"/>
    <n v="103"/>
    <x v="139"/>
    <s v="101001 Plant In-Service-Intangibles"/>
    <n v="1"/>
    <n v="0"/>
    <n v="0"/>
    <n v="0"/>
    <n v="0"/>
    <n v="0"/>
    <n v="0"/>
    <n v="0"/>
    <s v="Wyoming"/>
    <d v="2022-12-01T00:00:00"/>
    <d v="2023-12-01T00:00:00"/>
    <x v="4"/>
    <s v="Regulated Gas (103)"/>
    <s v="Cheyenne Light Fuel &amp; Power Co"/>
    <x v="5"/>
    <x v="53"/>
  </r>
  <r>
    <n v="5"/>
    <n v="103"/>
    <x v="139"/>
    <s v="101001 Plant In-Service-Intangibles"/>
    <n v="1"/>
    <n v="0"/>
    <n v="0"/>
    <n v="0"/>
    <n v="0"/>
    <n v="0"/>
    <n v="0"/>
    <n v="0"/>
    <s v="Wyoming"/>
    <d v="2022-12-01T00:00:00"/>
    <d v="2023-12-01T00:00:00"/>
    <x v="5"/>
    <s v="Regulated Gas (103)"/>
    <s v="Cheyenne Light Fuel &amp; Power Co"/>
    <x v="5"/>
    <x v="53"/>
  </r>
  <r>
    <n v="5"/>
    <n v="103"/>
    <x v="139"/>
    <s v="101001 Plant In-Service-Intangibles"/>
    <n v="1"/>
    <n v="0"/>
    <n v="0"/>
    <n v="0"/>
    <n v="0"/>
    <n v="0"/>
    <n v="0"/>
    <n v="0"/>
    <s v="Wyoming"/>
    <d v="2022-12-01T00:00:00"/>
    <d v="2023-12-01T00:00:00"/>
    <x v="6"/>
    <s v="Regulated Gas (103)"/>
    <s v="Cheyenne Light Fuel &amp; Power Co"/>
    <x v="5"/>
    <x v="53"/>
  </r>
  <r>
    <n v="5"/>
    <n v="103"/>
    <x v="139"/>
    <s v="101001 Plant In-Service-Intangibles"/>
    <n v="1"/>
    <n v="0"/>
    <n v="0"/>
    <n v="0"/>
    <n v="0"/>
    <n v="0"/>
    <n v="0"/>
    <n v="0"/>
    <s v="Wyoming"/>
    <d v="2022-12-01T00:00:00"/>
    <d v="2023-12-01T00:00:00"/>
    <x v="7"/>
    <s v="Regulated Gas (103)"/>
    <s v="Cheyenne Light Fuel &amp; Power Co"/>
    <x v="5"/>
    <x v="53"/>
  </r>
  <r>
    <n v="5"/>
    <n v="103"/>
    <x v="139"/>
    <s v="101001 Plant In-Service-Intangibles"/>
    <n v="1"/>
    <n v="0"/>
    <n v="0"/>
    <n v="0"/>
    <n v="0"/>
    <n v="0"/>
    <n v="0"/>
    <n v="0"/>
    <s v="Wyoming"/>
    <d v="2022-12-01T00:00:00"/>
    <d v="2023-12-01T00:00:00"/>
    <x v="8"/>
    <s v="Regulated Gas (103)"/>
    <s v="Cheyenne Light Fuel &amp; Power Co"/>
    <x v="5"/>
    <x v="53"/>
  </r>
  <r>
    <n v="5"/>
    <n v="103"/>
    <x v="139"/>
    <s v="101001 Plant In-Service-Intangibles"/>
    <n v="1"/>
    <n v="0"/>
    <n v="0"/>
    <n v="0"/>
    <n v="0"/>
    <n v="0"/>
    <n v="0"/>
    <n v="0"/>
    <s v="Wyoming"/>
    <d v="2022-12-01T00:00:00"/>
    <d v="2023-12-01T00:00:00"/>
    <x v="9"/>
    <s v="Regulated Gas (103)"/>
    <s v="Cheyenne Light Fuel &amp; Power Co"/>
    <x v="5"/>
    <x v="53"/>
  </r>
  <r>
    <n v="5"/>
    <n v="103"/>
    <x v="139"/>
    <s v="101001 Plant In-Service-Intangibles"/>
    <n v="1"/>
    <n v="0"/>
    <n v="0"/>
    <n v="0"/>
    <n v="0"/>
    <n v="0"/>
    <n v="0"/>
    <n v="0"/>
    <s v="Wyoming"/>
    <d v="2022-12-01T00:00:00"/>
    <d v="2023-12-01T00:00:00"/>
    <x v="10"/>
    <s v="Regulated Gas (103)"/>
    <s v="Cheyenne Light Fuel &amp; Power Co"/>
    <x v="5"/>
    <x v="53"/>
  </r>
  <r>
    <n v="5"/>
    <n v="999"/>
    <x v="4"/>
    <s v="106000 Completed Constr not Classfd"/>
    <n v="1"/>
    <n v="0"/>
    <n v="-501752.46"/>
    <n v="0"/>
    <n v="501752.46"/>
    <n v="0"/>
    <n v="0"/>
    <n v="0"/>
    <s v="Wyoming"/>
    <d v="2022-12-01T00:00:00"/>
    <d v="2023-12-01T00:00:00"/>
    <x v="0"/>
    <s v="NonSpecific Product (999)"/>
    <s v="Cheyenne Light Fuel &amp; Power Co"/>
    <x v="2"/>
    <x v="3"/>
  </r>
  <r>
    <n v="5"/>
    <n v="999"/>
    <x v="4"/>
    <s v="106000 Completed Constr not Classfd"/>
    <n v="1"/>
    <n v="0"/>
    <n v="0"/>
    <n v="0"/>
    <n v="0"/>
    <n v="0"/>
    <n v="0"/>
    <n v="0"/>
    <s v="Wyoming"/>
    <d v="2022-12-01T00:00:00"/>
    <d v="2023-12-01T00:00:00"/>
    <x v="1"/>
    <s v="NonSpecific Product (999)"/>
    <s v="Cheyenne Light Fuel &amp; Power Co"/>
    <x v="2"/>
    <x v="3"/>
  </r>
  <r>
    <n v="5"/>
    <n v="999"/>
    <x v="4"/>
    <s v="106000 Completed Constr not Classfd"/>
    <n v="1"/>
    <n v="0"/>
    <n v="0"/>
    <n v="0"/>
    <n v="0"/>
    <n v="0"/>
    <n v="0"/>
    <n v="0"/>
    <s v="Wyoming"/>
    <d v="2022-12-01T00:00:00"/>
    <d v="2023-12-01T00:00:00"/>
    <x v="2"/>
    <s v="NonSpecific Product (999)"/>
    <s v="Cheyenne Light Fuel &amp; Power Co"/>
    <x v="2"/>
    <x v="3"/>
  </r>
  <r>
    <n v="5"/>
    <n v="999"/>
    <x v="4"/>
    <s v="106000 Completed Constr not Classfd"/>
    <n v="1"/>
    <n v="0"/>
    <n v="0"/>
    <n v="0"/>
    <n v="0"/>
    <n v="0"/>
    <n v="0"/>
    <n v="0"/>
    <s v="Wyoming"/>
    <d v="2022-12-01T00:00:00"/>
    <d v="2023-12-01T00:00:00"/>
    <x v="3"/>
    <s v="NonSpecific Product (999)"/>
    <s v="Cheyenne Light Fuel &amp; Power Co"/>
    <x v="2"/>
    <x v="3"/>
  </r>
  <r>
    <n v="5"/>
    <n v="999"/>
    <x v="4"/>
    <s v="106000 Completed Constr not Classfd"/>
    <n v="1"/>
    <n v="0"/>
    <n v="0"/>
    <n v="0"/>
    <n v="0"/>
    <n v="0"/>
    <n v="0"/>
    <n v="0"/>
    <s v="Wyoming"/>
    <d v="2022-12-01T00:00:00"/>
    <d v="2023-12-01T00:00:00"/>
    <x v="4"/>
    <s v="NonSpecific Product (999)"/>
    <s v="Cheyenne Light Fuel &amp; Power Co"/>
    <x v="2"/>
    <x v="3"/>
  </r>
  <r>
    <n v="5"/>
    <n v="999"/>
    <x v="4"/>
    <s v="106000 Completed Constr not Classfd"/>
    <n v="1"/>
    <n v="0"/>
    <n v="0"/>
    <n v="0"/>
    <n v="0"/>
    <n v="0"/>
    <n v="0"/>
    <n v="0"/>
    <s v="Wyoming"/>
    <d v="2022-12-01T00:00:00"/>
    <d v="2023-12-01T00:00:00"/>
    <x v="5"/>
    <s v="NonSpecific Product (999)"/>
    <s v="Cheyenne Light Fuel &amp; Power Co"/>
    <x v="2"/>
    <x v="3"/>
  </r>
  <r>
    <n v="5"/>
    <n v="999"/>
    <x v="4"/>
    <s v="106000 Completed Constr not Classfd"/>
    <n v="1"/>
    <n v="0"/>
    <n v="0"/>
    <n v="0"/>
    <n v="0"/>
    <n v="0"/>
    <n v="0"/>
    <n v="0"/>
    <s v="Wyoming"/>
    <d v="2022-12-01T00:00:00"/>
    <d v="2023-12-01T00:00:00"/>
    <x v="6"/>
    <s v="NonSpecific Product (999)"/>
    <s v="Cheyenne Light Fuel &amp; Power Co"/>
    <x v="2"/>
    <x v="3"/>
  </r>
  <r>
    <n v="5"/>
    <n v="999"/>
    <x v="4"/>
    <s v="106000 Completed Constr not Classfd"/>
    <n v="1"/>
    <n v="0"/>
    <n v="0"/>
    <n v="0"/>
    <n v="0"/>
    <n v="0"/>
    <n v="0"/>
    <n v="0"/>
    <s v="Wyoming"/>
    <d v="2022-12-01T00:00:00"/>
    <d v="2023-12-01T00:00:00"/>
    <x v="7"/>
    <s v="NonSpecific Product (999)"/>
    <s v="Cheyenne Light Fuel &amp; Power Co"/>
    <x v="2"/>
    <x v="3"/>
  </r>
  <r>
    <n v="5"/>
    <n v="999"/>
    <x v="4"/>
    <s v="106000 Completed Constr not Classfd"/>
    <n v="1"/>
    <n v="0"/>
    <n v="0"/>
    <n v="0"/>
    <n v="0"/>
    <n v="0"/>
    <n v="0"/>
    <n v="0"/>
    <s v="Wyoming"/>
    <d v="2022-12-01T00:00:00"/>
    <d v="2023-12-01T00:00:00"/>
    <x v="8"/>
    <s v="NonSpecific Product (999)"/>
    <s v="Cheyenne Light Fuel &amp; Power Co"/>
    <x v="2"/>
    <x v="3"/>
  </r>
  <r>
    <n v="5"/>
    <n v="999"/>
    <x v="4"/>
    <s v="106000 Completed Constr not Classfd"/>
    <n v="1"/>
    <n v="0"/>
    <n v="0"/>
    <n v="0"/>
    <n v="0"/>
    <n v="0"/>
    <n v="0"/>
    <n v="0"/>
    <s v="Wyoming"/>
    <d v="2022-12-01T00:00:00"/>
    <d v="2023-12-01T00:00:00"/>
    <x v="9"/>
    <s v="NonSpecific Product (999)"/>
    <s v="Cheyenne Light Fuel &amp; Power Co"/>
    <x v="2"/>
    <x v="3"/>
  </r>
  <r>
    <n v="5"/>
    <n v="999"/>
    <x v="4"/>
    <s v="106000 Completed Constr not Classfd"/>
    <n v="1"/>
    <n v="0"/>
    <n v="0"/>
    <n v="0"/>
    <n v="0"/>
    <n v="0"/>
    <n v="0"/>
    <n v="0"/>
    <s v="Wyoming"/>
    <d v="2022-12-01T00:00:00"/>
    <d v="2023-12-01T00:00:00"/>
    <x v="10"/>
    <s v="NonSpecific Product (999)"/>
    <s v="Cheyenne Light Fuel &amp; Power Co"/>
    <x v="2"/>
    <x v="3"/>
  </r>
  <r>
    <n v="5"/>
    <n v="999"/>
    <x v="6"/>
    <s v="106000 Completed Constr not Classfd"/>
    <n v="1"/>
    <n v="0"/>
    <n v="0"/>
    <n v="0"/>
    <n v="0"/>
    <n v="0"/>
    <n v="0"/>
    <n v="0"/>
    <s v="Wyoming"/>
    <d v="2022-12-01T00:00:00"/>
    <d v="2023-12-01T00:00:00"/>
    <x v="11"/>
    <s v="NonSpecific Product (999)"/>
    <s v="Cheyenne Light Fuel &amp; Power Co"/>
    <x v="2"/>
    <x v="4"/>
  </r>
  <r>
    <n v="5"/>
    <n v="999"/>
    <x v="6"/>
    <s v="106000 Completed Constr not Classfd"/>
    <n v="1"/>
    <n v="0"/>
    <n v="0"/>
    <n v="0"/>
    <n v="0"/>
    <n v="0"/>
    <n v="0"/>
    <n v="0"/>
    <s v="Wyoming"/>
    <d v="2022-12-01T00:00:00"/>
    <d v="2023-12-01T00:00:00"/>
    <x v="12"/>
    <s v="NonSpecific Product (999)"/>
    <s v="Cheyenne Light Fuel &amp; Power Co"/>
    <x v="2"/>
    <x v="4"/>
  </r>
  <r>
    <n v="5"/>
    <n v="999"/>
    <x v="6"/>
    <s v="106000 Completed Constr not Classfd"/>
    <n v="1"/>
    <n v="0"/>
    <n v="0"/>
    <n v="0"/>
    <n v="0"/>
    <n v="0"/>
    <n v="0"/>
    <n v="0"/>
    <s v="Wyoming"/>
    <d v="2022-12-01T00:00:00"/>
    <d v="2023-12-01T00:00:00"/>
    <x v="0"/>
    <s v="NonSpecific Product (999)"/>
    <s v="Cheyenne Light Fuel &amp; Power Co"/>
    <x v="2"/>
    <x v="4"/>
  </r>
  <r>
    <n v="5"/>
    <n v="999"/>
    <x v="6"/>
    <s v="106000 Completed Constr not Classfd"/>
    <n v="1"/>
    <n v="0"/>
    <n v="0"/>
    <n v="0"/>
    <n v="0"/>
    <n v="0"/>
    <n v="0"/>
    <n v="0"/>
    <s v="Wyoming"/>
    <d v="2022-12-01T00:00:00"/>
    <d v="2023-12-01T00:00:00"/>
    <x v="1"/>
    <s v="NonSpecific Product (999)"/>
    <s v="Cheyenne Light Fuel &amp; Power Co"/>
    <x v="2"/>
    <x v="4"/>
  </r>
  <r>
    <n v="5"/>
    <n v="999"/>
    <x v="6"/>
    <s v="106000 Completed Constr not Classfd"/>
    <n v="1"/>
    <n v="0"/>
    <n v="0"/>
    <n v="0"/>
    <n v="0"/>
    <n v="0"/>
    <n v="0"/>
    <n v="0"/>
    <s v="Wyoming"/>
    <d v="2022-12-01T00:00:00"/>
    <d v="2023-12-01T00:00:00"/>
    <x v="2"/>
    <s v="NonSpecific Product (999)"/>
    <s v="Cheyenne Light Fuel &amp; Power Co"/>
    <x v="2"/>
    <x v="4"/>
  </r>
  <r>
    <n v="5"/>
    <n v="999"/>
    <x v="6"/>
    <s v="106000 Completed Constr not Classfd"/>
    <n v="1"/>
    <n v="0"/>
    <n v="0"/>
    <n v="0"/>
    <n v="0"/>
    <n v="0"/>
    <n v="0"/>
    <n v="0"/>
    <s v="Wyoming"/>
    <d v="2022-12-01T00:00:00"/>
    <d v="2023-12-01T00:00:00"/>
    <x v="3"/>
    <s v="NonSpecific Product (999)"/>
    <s v="Cheyenne Light Fuel &amp; Power Co"/>
    <x v="2"/>
    <x v="4"/>
  </r>
  <r>
    <n v="5"/>
    <n v="999"/>
    <x v="6"/>
    <s v="106000 Completed Constr not Classfd"/>
    <n v="1"/>
    <n v="0"/>
    <n v="0"/>
    <n v="0"/>
    <n v="0"/>
    <n v="0"/>
    <n v="0"/>
    <n v="0"/>
    <s v="Wyoming"/>
    <d v="2022-12-01T00:00:00"/>
    <d v="2023-12-01T00:00:00"/>
    <x v="4"/>
    <s v="NonSpecific Product (999)"/>
    <s v="Cheyenne Light Fuel &amp; Power Co"/>
    <x v="2"/>
    <x v="4"/>
  </r>
  <r>
    <n v="5"/>
    <n v="999"/>
    <x v="6"/>
    <s v="106000 Completed Constr not Classfd"/>
    <n v="1"/>
    <n v="0"/>
    <n v="0"/>
    <n v="0"/>
    <n v="0"/>
    <n v="0"/>
    <n v="0"/>
    <n v="0"/>
    <s v="Wyoming"/>
    <d v="2022-12-01T00:00:00"/>
    <d v="2023-12-01T00:00:00"/>
    <x v="5"/>
    <s v="NonSpecific Product (999)"/>
    <s v="Cheyenne Light Fuel &amp; Power Co"/>
    <x v="2"/>
    <x v="4"/>
  </r>
  <r>
    <n v="5"/>
    <n v="999"/>
    <x v="6"/>
    <s v="106000 Completed Constr not Classfd"/>
    <n v="1"/>
    <n v="0"/>
    <n v="0"/>
    <n v="0"/>
    <n v="0"/>
    <n v="0"/>
    <n v="0"/>
    <n v="0"/>
    <s v="Wyoming"/>
    <d v="2022-12-01T00:00:00"/>
    <d v="2023-12-01T00:00:00"/>
    <x v="6"/>
    <s v="NonSpecific Product (999)"/>
    <s v="Cheyenne Light Fuel &amp; Power Co"/>
    <x v="2"/>
    <x v="4"/>
  </r>
  <r>
    <n v="5"/>
    <n v="999"/>
    <x v="6"/>
    <s v="106000 Completed Constr not Classfd"/>
    <n v="1"/>
    <n v="0"/>
    <n v="0"/>
    <n v="0"/>
    <n v="0"/>
    <n v="0"/>
    <n v="0"/>
    <n v="0"/>
    <s v="Wyoming"/>
    <d v="2022-12-01T00:00:00"/>
    <d v="2023-12-01T00:00:00"/>
    <x v="7"/>
    <s v="NonSpecific Product (999)"/>
    <s v="Cheyenne Light Fuel &amp; Power Co"/>
    <x v="2"/>
    <x v="4"/>
  </r>
  <r>
    <n v="5"/>
    <n v="999"/>
    <x v="6"/>
    <s v="106000 Completed Constr not Classfd"/>
    <n v="1"/>
    <n v="0"/>
    <n v="46336.81"/>
    <n v="0"/>
    <n v="0"/>
    <n v="0"/>
    <n v="0"/>
    <n v="46336.81"/>
    <s v="Wyoming"/>
    <d v="2022-12-01T00:00:00"/>
    <d v="2023-12-01T00:00:00"/>
    <x v="8"/>
    <s v="NonSpecific Product (999)"/>
    <s v="Cheyenne Light Fuel &amp; Power Co"/>
    <x v="2"/>
    <x v="4"/>
  </r>
  <r>
    <n v="5"/>
    <n v="999"/>
    <x v="6"/>
    <s v="106000 Completed Constr not Classfd"/>
    <n v="1"/>
    <n v="46336.81"/>
    <n v="0"/>
    <n v="0"/>
    <n v="0"/>
    <n v="0"/>
    <n v="0"/>
    <n v="46336.81"/>
    <s v="Wyoming"/>
    <d v="2022-12-01T00:00:00"/>
    <d v="2023-12-01T00:00:00"/>
    <x v="9"/>
    <s v="NonSpecific Product (999)"/>
    <s v="Cheyenne Light Fuel &amp; Power Co"/>
    <x v="2"/>
    <x v="4"/>
  </r>
  <r>
    <n v="5"/>
    <n v="999"/>
    <x v="6"/>
    <s v="106000 Completed Constr not Classfd"/>
    <n v="1"/>
    <n v="46336.81"/>
    <n v="43145.94"/>
    <n v="0"/>
    <n v="0"/>
    <n v="0"/>
    <n v="0"/>
    <n v="89482.75"/>
    <s v="Wyoming"/>
    <d v="2022-12-01T00:00:00"/>
    <d v="2023-12-01T00:00:00"/>
    <x v="10"/>
    <s v="NonSpecific Product (999)"/>
    <s v="Cheyenne Light Fuel &amp; Power Co"/>
    <x v="2"/>
    <x v="4"/>
  </r>
  <r>
    <n v="5"/>
    <n v="999"/>
    <x v="7"/>
    <s v="106000 Completed Constr not Classfd"/>
    <n v="1"/>
    <n v="0"/>
    <n v="0"/>
    <n v="0"/>
    <n v="0"/>
    <n v="0"/>
    <n v="0"/>
    <n v="0"/>
    <s v="Wyoming"/>
    <d v="2022-12-01T00:00:00"/>
    <d v="2023-12-01T00:00:00"/>
    <x v="11"/>
    <s v="NonSpecific Product (999)"/>
    <s v="Cheyenne Light Fuel &amp; Power Co"/>
    <x v="2"/>
    <x v="4"/>
  </r>
  <r>
    <n v="5"/>
    <n v="999"/>
    <x v="7"/>
    <s v="106000 Completed Constr not Classfd"/>
    <n v="1"/>
    <n v="0"/>
    <n v="0"/>
    <n v="0"/>
    <n v="0"/>
    <n v="0"/>
    <n v="0"/>
    <n v="0"/>
    <s v="Wyoming"/>
    <d v="2022-12-01T00:00:00"/>
    <d v="2023-12-01T00:00:00"/>
    <x v="12"/>
    <s v="NonSpecific Product (999)"/>
    <s v="Cheyenne Light Fuel &amp; Power Co"/>
    <x v="2"/>
    <x v="4"/>
  </r>
  <r>
    <n v="5"/>
    <n v="999"/>
    <x v="7"/>
    <s v="106000 Completed Constr not Classfd"/>
    <n v="1"/>
    <n v="0"/>
    <n v="0"/>
    <n v="0"/>
    <n v="0"/>
    <n v="0"/>
    <n v="0"/>
    <n v="0"/>
    <s v="Wyoming"/>
    <d v="2022-12-01T00:00:00"/>
    <d v="2023-12-01T00:00:00"/>
    <x v="0"/>
    <s v="NonSpecific Product (999)"/>
    <s v="Cheyenne Light Fuel &amp; Power Co"/>
    <x v="2"/>
    <x v="4"/>
  </r>
  <r>
    <n v="5"/>
    <n v="999"/>
    <x v="7"/>
    <s v="106000 Completed Constr not Classfd"/>
    <n v="1"/>
    <n v="0"/>
    <n v="0"/>
    <n v="0"/>
    <n v="0"/>
    <n v="0"/>
    <n v="0"/>
    <n v="0"/>
    <s v="Wyoming"/>
    <d v="2022-12-01T00:00:00"/>
    <d v="2023-12-01T00:00:00"/>
    <x v="1"/>
    <s v="NonSpecific Product (999)"/>
    <s v="Cheyenne Light Fuel &amp; Power Co"/>
    <x v="2"/>
    <x v="4"/>
  </r>
  <r>
    <n v="5"/>
    <n v="999"/>
    <x v="7"/>
    <s v="106000 Completed Constr not Classfd"/>
    <n v="1"/>
    <n v="0"/>
    <n v="0"/>
    <n v="0"/>
    <n v="0"/>
    <n v="0"/>
    <n v="0"/>
    <n v="0"/>
    <s v="Wyoming"/>
    <d v="2022-12-01T00:00:00"/>
    <d v="2023-12-01T00:00:00"/>
    <x v="2"/>
    <s v="NonSpecific Product (999)"/>
    <s v="Cheyenne Light Fuel &amp; Power Co"/>
    <x v="2"/>
    <x v="4"/>
  </r>
  <r>
    <n v="5"/>
    <n v="999"/>
    <x v="7"/>
    <s v="106000 Completed Constr not Classfd"/>
    <n v="1"/>
    <n v="0"/>
    <n v="0"/>
    <n v="0"/>
    <n v="0"/>
    <n v="0"/>
    <n v="0"/>
    <n v="0"/>
    <s v="Wyoming"/>
    <d v="2022-12-01T00:00:00"/>
    <d v="2023-12-01T00:00:00"/>
    <x v="3"/>
    <s v="NonSpecific Product (999)"/>
    <s v="Cheyenne Light Fuel &amp; Power Co"/>
    <x v="2"/>
    <x v="4"/>
  </r>
  <r>
    <n v="5"/>
    <n v="999"/>
    <x v="7"/>
    <s v="106000 Completed Constr not Classfd"/>
    <n v="1"/>
    <n v="0"/>
    <n v="0"/>
    <n v="0"/>
    <n v="0"/>
    <n v="0"/>
    <n v="0"/>
    <n v="0"/>
    <s v="Wyoming"/>
    <d v="2022-12-01T00:00:00"/>
    <d v="2023-12-01T00:00:00"/>
    <x v="4"/>
    <s v="NonSpecific Product (999)"/>
    <s v="Cheyenne Light Fuel &amp; Power Co"/>
    <x v="2"/>
    <x v="4"/>
  </r>
  <r>
    <n v="5"/>
    <n v="999"/>
    <x v="7"/>
    <s v="106000 Completed Constr not Classfd"/>
    <n v="1"/>
    <n v="0"/>
    <n v="0"/>
    <n v="0"/>
    <n v="0"/>
    <n v="0"/>
    <n v="0"/>
    <n v="0"/>
    <s v="Wyoming"/>
    <d v="2022-12-01T00:00:00"/>
    <d v="2023-12-01T00:00:00"/>
    <x v="5"/>
    <s v="NonSpecific Product (999)"/>
    <s v="Cheyenne Light Fuel &amp; Power Co"/>
    <x v="2"/>
    <x v="4"/>
  </r>
  <r>
    <n v="5"/>
    <n v="999"/>
    <x v="7"/>
    <s v="106000 Completed Constr not Classfd"/>
    <n v="1"/>
    <n v="0"/>
    <n v="0"/>
    <n v="0"/>
    <n v="0"/>
    <n v="0"/>
    <n v="0"/>
    <n v="0"/>
    <s v="Wyoming"/>
    <d v="2022-12-01T00:00:00"/>
    <d v="2023-12-01T00:00:00"/>
    <x v="6"/>
    <s v="NonSpecific Product (999)"/>
    <s v="Cheyenne Light Fuel &amp; Power Co"/>
    <x v="2"/>
    <x v="4"/>
  </r>
  <r>
    <n v="5"/>
    <n v="999"/>
    <x v="7"/>
    <s v="106000 Completed Constr not Classfd"/>
    <n v="1"/>
    <n v="0"/>
    <n v="0"/>
    <n v="0"/>
    <n v="0"/>
    <n v="0"/>
    <n v="0"/>
    <n v="0"/>
    <s v="Wyoming"/>
    <d v="2022-12-01T00:00:00"/>
    <d v="2023-12-01T00:00:00"/>
    <x v="7"/>
    <s v="NonSpecific Product (999)"/>
    <s v="Cheyenne Light Fuel &amp; Power Co"/>
    <x v="2"/>
    <x v="4"/>
  </r>
  <r>
    <n v="5"/>
    <n v="999"/>
    <x v="7"/>
    <s v="106000 Completed Constr not Classfd"/>
    <n v="1"/>
    <n v="0"/>
    <n v="0"/>
    <n v="0"/>
    <n v="0"/>
    <n v="0"/>
    <n v="0"/>
    <n v="0"/>
    <s v="Wyoming"/>
    <d v="2022-12-01T00:00:00"/>
    <d v="2023-12-01T00:00:00"/>
    <x v="8"/>
    <s v="NonSpecific Product (999)"/>
    <s v="Cheyenne Light Fuel &amp; Power Co"/>
    <x v="2"/>
    <x v="4"/>
  </r>
  <r>
    <n v="5"/>
    <n v="999"/>
    <x v="7"/>
    <s v="106000 Completed Constr not Classfd"/>
    <n v="1"/>
    <n v="0"/>
    <n v="0"/>
    <n v="0"/>
    <n v="0"/>
    <n v="0"/>
    <n v="0"/>
    <n v="0"/>
    <s v="Wyoming"/>
    <d v="2022-12-01T00:00:00"/>
    <d v="2023-12-01T00:00:00"/>
    <x v="9"/>
    <s v="NonSpecific Product (999)"/>
    <s v="Cheyenne Light Fuel &amp; Power Co"/>
    <x v="2"/>
    <x v="4"/>
  </r>
  <r>
    <n v="5"/>
    <n v="999"/>
    <x v="7"/>
    <s v="106000 Completed Constr not Classfd"/>
    <n v="1"/>
    <n v="0"/>
    <n v="0"/>
    <n v="0"/>
    <n v="0"/>
    <n v="0"/>
    <n v="0"/>
    <n v="0"/>
    <s v="Wyoming"/>
    <d v="2022-12-01T00:00:00"/>
    <d v="2023-12-01T00:00:00"/>
    <x v="10"/>
    <s v="NonSpecific Product (999)"/>
    <s v="Cheyenne Light Fuel &amp; Power Co"/>
    <x v="2"/>
    <x v="4"/>
  </r>
  <r>
    <n v="5"/>
    <n v="999"/>
    <x v="140"/>
    <s v="106000 Completed Constr not Classfd"/>
    <n v="1"/>
    <n v="0"/>
    <n v="0"/>
    <n v="0"/>
    <n v="0"/>
    <n v="0"/>
    <n v="0"/>
    <n v="0"/>
    <s v="Wyoming"/>
    <d v="2022-12-01T00:00:00"/>
    <d v="2023-12-01T00:00:00"/>
    <x v="11"/>
    <s v="NonSpecific Product (999)"/>
    <s v="Cheyenne Light Fuel &amp; Power Co"/>
    <x v="2"/>
    <x v="4"/>
  </r>
  <r>
    <n v="5"/>
    <n v="999"/>
    <x v="140"/>
    <s v="106000 Completed Constr not Classfd"/>
    <n v="1"/>
    <n v="0"/>
    <n v="0"/>
    <n v="0"/>
    <n v="0"/>
    <n v="0"/>
    <n v="0"/>
    <n v="0"/>
    <s v="Wyoming"/>
    <d v="2022-12-01T00:00:00"/>
    <d v="2023-12-01T00:00:00"/>
    <x v="12"/>
    <s v="NonSpecific Product (999)"/>
    <s v="Cheyenne Light Fuel &amp; Power Co"/>
    <x v="2"/>
    <x v="4"/>
  </r>
  <r>
    <n v="5"/>
    <n v="999"/>
    <x v="140"/>
    <s v="106000 Completed Constr not Classfd"/>
    <n v="1"/>
    <n v="0"/>
    <n v="0"/>
    <n v="0"/>
    <n v="0"/>
    <n v="0"/>
    <n v="0"/>
    <n v="0"/>
    <s v="Wyoming"/>
    <d v="2022-12-01T00:00:00"/>
    <d v="2023-12-01T00:00:00"/>
    <x v="0"/>
    <s v="NonSpecific Product (999)"/>
    <s v="Cheyenne Light Fuel &amp; Power Co"/>
    <x v="2"/>
    <x v="4"/>
  </r>
  <r>
    <n v="5"/>
    <n v="999"/>
    <x v="140"/>
    <s v="106000 Completed Constr not Classfd"/>
    <n v="1"/>
    <n v="0"/>
    <n v="0"/>
    <n v="0"/>
    <n v="0"/>
    <n v="0"/>
    <n v="0"/>
    <n v="0"/>
    <s v="Wyoming"/>
    <d v="2022-12-01T00:00:00"/>
    <d v="2023-12-01T00:00:00"/>
    <x v="1"/>
    <s v="NonSpecific Product (999)"/>
    <s v="Cheyenne Light Fuel &amp; Power Co"/>
    <x v="2"/>
    <x v="4"/>
  </r>
  <r>
    <n v="5"/>
    <n v="999"/>
    <x v="140"/>
    <s v="106000 Completed Constr not Classfd"/>
    <n v="1"/>
    <n v="0"/>
    <n v="0"/>
    <n v="0"/>
    <n v="0"/>
    <n v="0"/>
    <n v="0"/>
    <n v="0"/>
    <s v="Wyoming"/>
    <d v="2022-12-01T00:00:00"/>
    <d v="2023-12-01T00:00:00"/>
    <x v="2"/>
    <s v="NonSpecific Product (999)"/>
    <s v="Cheyenne Light Fuel &amp; Power Co"/>
    <x v="2"/>
    <x v="4"/>
  </r>
  <r>
    <n v="5"/>
    <n v="999"/>
    <x v="140"/>
    <s v="106000 Completed Constr not Classfd"/>
    <n v="1"/>
    <n v="0"/>
    <n v="0"/>
    <n v="0"/>
    <n v="0"/>
    <n v="0"/>
    <n v="0"/>
    <n v="0"/>
    <s v="Wyoming"/>
    <d v="2022-12-01T00:00:00"/>
    <d v="2023-12-01T00:00:00"/>
    <x v="3"/>
    <s v="NonSpecific Product (999)"/>
    <s v="Cheyenne Light Fuel &amp; Power Co"/>
    <x v="2"/>
    <x v="4"/>
  </r>
  <r>
    <n v="5"/>
    <n v="999"/>
    <x v="140"/>
    <s v="106000 Completed Constr not Classfd"/>
    <n v="1"/>
    <n v="0"/>
    <n v="0"/>
    <n v="0"/>
    <n v="0"/>
    <n v="0"/>
    <n v="0"/>
    <n v="0"/>
    <s v="Wyoming"/>
    <d v="2022-12-01T00:00:00"/>
    <d v="2023-12-01T00:00:00"/>
    <x v="4"/>
    <s v="NonSpecific Product (999)"/>
    <s v="Cheyenne Light Fuel &amp; Power Co"/>
    <x v="2"/>
    <x v="4"/>
  </r>
  <r>
    <n v="5"/>
    <n v="999"/>
    <x v="140"/>
    <s v="106000 Completed Constr not Classfd"/>
    <n v="1"/>
    <n v="0"/>
    <n v="0"/>
    <n v="0"/>
    <n v="0"/>
    <n v="0"/>
    <n v="0"/>
    <n v="0"/>
    <s v="Wyoming"/>
    <d v="2022-12-01T00:00:00"/>
    <d v="2023-12-01T00:00:00"/>
    <x v="5"/>
    <s v="NonSpecific Product (999)"/>
    <s v="Cheyenne Light Fuel &amp; Power Co"/>
    <x v="2"/>
    <x v="4"/>
  </r>
  <r>
    <n v="5"/>
    <n v="999"/>
    <x v="140"/>
    <s v="106000 Completed Constr not Classfd"/>
    <n v="1"/>
    <n v="0"/>
    <n v="0"/>
    <n v="0"/>
    <n v="0"/>
    <n v="0"/>
    <n v="0"/>
    <n v="0"/>
    <s v="Wyoming"/>
    <d v="2022-12-01T00:00:00"/>
    <d v="2023-12-01T00:00:00"/>
    <x v="6"/>
    <s v="NonSpecific Product (999)"/>
    <s v="Cheyenne Light Fuel &amp; Power Co"/>
    <x v="2"/>
    <x v="4"/>
  </r>
  <r>
    <n v="5"/>
    <n v="999"/>
    <x v="140"/>
    <s v="106000 Completed Constr not Classfd"/>
    <n v="1"/>
    <n v="0"/>
    <n v="0"/>
    <n v="0"/>
    <n v="0"/>
    <n v="0"/>
    <n v="0"/>
    <n v="0"/>
    <s v="Wyoming"/>
    <d v="2022-12-01T00:00:00"/>
    <d v="2023-12-01T00:00:00"/>
    <x v="7"/>
    <s v="NonSpecific Product (999)"/>
    <s v="Cheyenne Light Fuel &amp; Power Co"/>
    <x v="2"/>
    <x v="4"/>
  </r>
  <r>
    <n v="5"/>
    <n v="999"/>
    <x v="140"/>
    <s v="106000 Completed Constr not Classfd"/>
    <n v="1"/>
    <n v="0"/>
    <n v="0"/>
    <n v="0"/>
    <n v="0"/>
    <n v="0"/>
    <n v="0"/>
    <n v="0"/>
    <s v="Wyoming"/>
    <d v="2022-12-01T00:00:00"/>
    <d v="2023-12-01T00:00:00"/>
    <x v="8"/>
    <s v="NonSpecific Product (999)"/>
    <s v="Cheyenne Light Fuel &amp; Power Co"/>
    <x v="2"/>
    <x v="4"/>
  </r>
  <r>
    <n v="5"/>
    <n v="999"/>
    <x v="140"/>
    <s v="106000 Completed Constr not Classfd"/>
    <n v="1"/>
    <n v="0"/>
    <n v="0"/>
    <n v="0"/>
    <n v="0"/>
    <n v="0"/>
    <n v="0"/>
    <n v="0"/>
    <s v="Wyoming"/>
    <d v="2022-12-01T00:00:00"/>
    <d v="2023-12-01T00:00:00"/>
    <x v="9"/>
    <s v="NonSpecific Product (999)"/>
    <s v="Cheyenne Light Fuel &amp; Power Co"/>
    <x v="2"/>
    <x v="4"/>
  </r>
  <r>
    <n v="5"/>
    <n v="999"/>
    <x v="140"/>
    <s v="106000 Completed Constr not Classfd"/>
    <n v="1"/>
    <n v="0"/>
    <n v="0"/>
    <n v="0"/>
    <n v="0"/>
    <n v="0"/>
    <n v="0"/>
    <n v="0"/>
    <s v="Wyoming"/>
    <d v="2022-12-01T00:00:00"/>
    <d v="2023-12-01T00:00:00"/>
    <x v="10"/>
    <s v="NonSpecific Product (999)"/>
    <s v="Cheyenne Light Fuel &amp; Power Co"/>
    <x v="2"/>
    <x v="4"/>
  </r>
  <r>
    <n v="5"/>
    <n v="999"/>
    <x v="8"/>
    <s v="106000 Completed Constr not Classfd"/>
    <n v="1"/>
    <n v="0"/>
    <n v="4819.3100000000004"/>
    <n v="0"/>
    <n v="0"/>
    <n v="0"/>
    <n v="0"/>
    <n v="4819.3100000000004"/>
    <s v="Wyoming"/>
    <d v="2022-12-01T00:00:00"/>
    <d v="2023-12-01T00:00:00"/>
    <x v="11"/>
    <s v="NonSpecific Product (999)"/>
    <s v="Cheyenne Light Fuel &amp; Power Co"/>
    <x v="2"/>
    <x v="1"/>
  </r>
  <r>
    <n v="5"/>
    <n v="999"/>
    <x v="8"/>
    <s v="106000 Completed Constr not Classfd"/>
    <n v="1"/>
    <n v="4819.3100000000004"/>
    <n v="0"/>
    <n v="0"/>
    <n v="0"/>
    <n v="0"/>
    <n v="0"/>
    <n v="4819.3100000000004"/>
    <s v="Wyoming"/>
    <d v="2022-12-01T00:00:00"/>
    <d v="2023-12-01T00:00:00"/>
    <x v="12"/>
    <s v="NonSpecific Product (999)"/>
    <s v="Cheyenne Light Fuel &amp; Power Co"/>
    <x v="2"/>
    <x v="1"/>
  </r>
  <r>
    <n v="5"/>
    <n v="999"/>
    <x v="8"/>
    <s v="106000 Completed Constr not Classfd"/>
    <n v="1"/>
    <n v="4819.3100000000004"/>
    <n v="-4819.3100000000004"/>
    <n v="0"/>
    <n v="0"/>
    <n v="0"/>
    <n v="0"/>
    <n v="0"/>
    <s v="Wyoming"/>
    <d v="2022-12-01T00:00:00"/>
    <d v="2023-12-01T00:00:00"/>
    <x v="0"/>
    <s v="NonSpecific Product (999)"/>
    <s v="Cheyenne Light Fuel &amp; Power Co"/>
    <x v="2"/>
    <x v="1"/>
  </r>
  <r>
    <n v="5"/>
    <n v="999"/>
    <x v="8"/>
    <s v="106000 Completed Constr not Classfd"/>
    <n v="1"/>
    <n v="0"/>
    <n v="0"/>
    <n v="0"/>
    <n v="0"/>
    <n v="0"/>
    <n v="0"/>
    <n v="0"/>
    <s v="Wyoming"/>
    <d v="2022-12-01T00:00:00"/>
    <d v="2023-12-01T00:00:00"/>
    <x v="1"/>
    <s v="NonSpecific Product (999)"/>
    <s v="Cheyenne Light Fuel &amp; Power Co"/>
    <x v="2"/>
    <x v="1"/>
  </r>
  <r>
    <n v="5"/>
    <n v="999"/>
    <x v="8"/>
    <s v="106000 Completed Constr not Classfd"/>
    <n v="1"/>
    <n v="0"/>
    <n v="0"/>
    <n v="0"/>
    <n v="0"/>
    <n v="0"/>
    <n v="0"/>
    <n v="0"/>
    <s v="Wyoming"/>
    <d v="2022-12-01T00:00:00"/>
    <d v="2023-12-01T00:00:00"/>
    <x v="2"/>
    <s v="NonSpecific Product (999)"/>
    <s v="Cheyenne Light Fuel &amp; Power Co"/>
    <x v="2"/>
    <x v="1"/>
  </r>
  <r>
    <n v="5"/>
    <n v="999"/>
    <x v="8"/>
    <s v="106000 Completed Constr not Classfd"/>
    <n v="1"/>
    <n v="0"/>
    <n v="0"/>
    <n v="0"/>
    <n v="0"/>
    <n v="0"/>
    <n v="0"/>
    <n v="0"/>
    <s v="Wyoming"/>
    <d v="2022-12-01T00:00:00"/>
    <d v="2023-12-01T00:00:00"/>
    <x v="3"/>
    <s v="NonSpecific Product (999)"/>
    <s v="Cheyenne Light Fuel &amp; Power Co"/>
    <x v="2"/>
    <x v="1"/>
  </r>
  <r>
    <n v="5"/>
    <n v="999"/>
    <x v="8"/>
    <s v="106000 Completed Constr not Classfd"/>
    <n v="1"/>
    <n v="0"/>
    <n v="0"/>
    <n v="0"/>
    <n v="0"/>
    <n v="0"/>
    <n v="0"/>
    <n v="0"/>
    <s v="Wyoming"/>
    <d v="2022-12-01T00:00:00"/>
    <d v="2023-12-01T00:00:00"/>
    <x v="4"/>
    <s v="NonSpecific Product (999)"/>
    <s v="Cheyenne Light Fuel &amp; Power Co"/>
    <x v="2"/>
    <x v="1"/>
  </r>
  <r>
    <n v="5"/>
    <n v="999"/>
    <x v="8"/>
    <s v="106000 Completed Constr not Classfd"/>
    <n v="1"/>
    <n v="0"/>
    <n v="0"/>
    <n v="0"/>
    <n v="0"/>
    <n v="0"/>
    <n v="0"/>
    <n v="0"/>
    <s v="Wyoming"/>
    <d v="2022-12-01T00:00:00"/>
    <d v="2023-12-01T00:00:00"/>
    <x v="5"/>
    <s v="NonSpecific Product (999)"/>
    <s v="Cheyenne Light Fuel &amp; Power Co"/>
    <x v="2"/>
    <x v="1"/>
  </r>
  <r>
    <n v="5"/>
    <n v="999"/>
    <x v="8"/>
    <s v="106000 Completed Constr not Classfd"/>
    <n v="1"/>
    <n v="0"/>
    <n v="0"/>
    <n v="0"/>
    <n v="0"/>
    <n v="0"/>
    <n v="0"/>
    <n v="0"/>
    <s v="Wyoming"/>
    <d v="2022-12-01T00:00:00"/>
    <d v="2023-12-01T00:00:00"/>
    <x v="6"/>
    <s v="NonSpecific Product (999)"/>
    <s v="Cheyenne Light Fuel &amp; Power Co"/>
    <x v="2"/>
    <x v="1"/>
  </r>
  <r>
    <n v="5"/>
    <n v="999"/>
    <x v="8"/>
    <s v="106000 Completed Constr not Classfd"/>
    <n v="1"/>
    <n v="0"/>
    <n v="0"/>
    <n v="0"/>
    <n v="0"/>
    <n v="0"/>
    <n v="0"/>
    <n v="0"/>
    <s v="Wyoming"/>
    <d v="2022-12-01T00:00:00"/>
    <d v="2023-12-01T00:00:00"/>
    <x v="7"/>
    <s v="NonSpecific Product (999)"/>
    <s v="Cheyenne Light Fuel &amp; Power Co"/>
    <x v="2"/>
    <x v="1"/>
  </r>
  <r>
    <n v="5"/>
    <n v="999"/>
    <x v="8"/>
    <s v="106000 Completed Constr not Classfd"/>
    <n v="1"/>
    <n v="0"/>
    <n v="0"/>
    <n v="0"/>
    <n v="0"/>
    <n v="0"/>
    <n v="0"/>
    <n v="0"/>
    <s v="Wyoming"/>
    <d v="2022-12-01T00:00:00"/>
    <d v="2023-12-01T00:00:00"/>
    <x v="8"/>
    <s v="NonSpecific Product (999)"/>
    <s v="Cheyenne Light Fuel &amp; Power Co"/>
    <x v="2"/>
    <x v="1"/>
  </r>
  <r>
    <n v="5"/>
    <n v="999"/>
    <x v="8"/>
    <s v="106000 Completed Constr not Classfd"/>
    <n v="1"/>
    <n v="0"/>
    <n v="0"/>
    <n v="0"/>
    <n v="0"/>
    <n v="0"/>
    <n v="0"/>
    <n v="0"/>
    <s v="Wyoming"/>
    <d v="2022-12-01T00:00:00"/>
    <d v="2023-12-01T00:00:00"/>
    <x v="9"/>
    <s v="NonSpecific Product (999)"/>
    <s v="Cheyenne Light Fuel &amp; Power Co"/>
    <x v="2"/>
    <x v="1"/>
  </r>
  <r>
    <n v="5"/>
    <n v="999"/>
    <x v="8"/>
    <s v="106000 Completed Constr not Classfd"/>
    <n v="1"/>
    <n v="0"/>
    <n v="0"/>
    <n v="0"/>
    <n v="0"/>
    <n v="0"/>
    <n v="0"/>
    <n v="0"/>
    <s v="Wyoming"/>
    <d v="2022-12-01T00:00:00"/>
    <d v="2023-12-01T00:00:00"/>
    <x v="10"/>
    <s v="NonSpecific Product (999)"/>
    <s v="Cheyenne Light Fuel &amp; Power Co"/>
    <x v="2"/>
    <x v="1"/>
  </r>
  <r>
    <n v="5"/>
    <n v="999"/>
    <x v="9"/>
    <s v="106000 Completed Constr not Classfd"/>
    <n v="1"/>
    <n v="0"/>
    <n v="0"/>
    <n v="0"/>
    <n v="0"/>
    <n v="0"/>
    <n v="0"/>
    <n v="0"/>
    <s v="Wyoming"/>
    <d v="2022-12-01T00:00:00"/>
    <d v="2023-12-01T00:00:00"/>
    <x v="11"/>
    <s v="NonSpecific Product (999)"/>
    <s v="Cheyenne Light Fuel &amp; Power Co"/>
    <x v="2"/>
    <x v="1"/>
  </r>
  <r>
    <n v="5"/>
    <n v="999"/>
    <x v="9"/>
    <s v="106000 Completed Constr not Classfd"/>
    <n v="1"/>
    <n v="0"/>
    <n v="0"/>
    <n v="0"/>
    <n v="0"/>
    <n v="0"/>
    <n v="0"/>
    <n v="0"/>
    <s v="Wyoming"/>
    <d v="2022-12-01T00:00:00"/>
    <d v="2023-12-01T00:00:00"/>
    <x v="12"/>
    <s v="NonSpecific Product (999)"/>
    <s v="Cheyenne Light Fuel &amp; Power Co"/>
    <x v="2"/>
    <x v="1"/>
  </r>
  <r>
    <n v="5"/>
    <n v="999"/>
    <x v="9"/>
    <s v="106000 Completed Constr not Classfd"/>
    <n v="1"/>
    <n v="0"/>
    <n v="0"/>
    <n v="0"/>
    <n v="0"/>
    <n v="0"/>
    <n v="0"/>
    <n v="0"/>
    <s v="Wyoming"/>
    <d v="2022-12-01T00:00:00"/>
    <d v="2023-12-01T00:00:00"/>
    <x v="0"/>
    <s v="NonSpecific Product (999)"/>
    <s v="Cheyenne Light Fuel &amp; Power Co"/>
    <x v="2"/>
    <x v="1"/>
  </r>
  <r>
    <n v="5"/>
    <n v="999"/>
    <x v="9"/>
    <s v="106000 Completed Constr not Classfd"/>
    <n v="1"/>
    <n v="0"/>
    <n v="0"/>
    <n v="0"/>
    <n v="0"/>
    <n v="0"/>
    <n v="0"/>
    <n v="0"/>
    <s v="Wyoming"/>
    <d v="2022-12-01T00:00:00"/>
    <d v="2023-12-01T00:00:00"/>
    <x v="1"/>
    <s v="NonSpecific Product (999)"/>
    <s v="Cheyenne Light Fuel &amp; Power Co"/>
    <x v="2"/>
    <x v="1"/>
  </r>
  <r>
    <n v="5"/>
    <n v="999"/>
    <x v="9"/>
    <s v="106000 Completed Constr not Classfd"/>
    <n v="1"/>
    <n v="0"/>
    <n v="0"/>
    <n v="0"/>
    <n v="0"/>
    <n v="0"/>
    <n v="0"/>
    <n v="0"/>
    <s v="Wyoming"/>
    <d v="2022-12-01T00:00:00"/>
    <d v="2023-12-01T00:00:00"/>
    <x v="2"/>
    <s v="NonSpecific Product (999)"/>
    <s v="Cheyenne Light Fuel &amp; Power Co"/>
    <x v="2"/>
    <x v="1"/>
  </r>
  <r>
    <n v="5"/>
    <n v="999"/>
    <x v="9"/>
    <s v="106000 Completed Constr not Classfd"/>
    <n v="1"/>
    <n v="0"/>
    <n v="0"/>
    <n v="0"/>
    <n v="0"/>
    <n v="0"/>
    <n v="0"/>
    <n v="0"/>
    <s v="Wyoming"/>
    <d v="2022-12-01T00:00:00"/>
    <d v="2023-12-01T00:00:00"/>
    <x v="3"/>
    <s v="NonSpecific Product (999)"/>
    <s v="Cheyenne Light Fuel &amp; Power Co"/>
    <x v="2"/>
    <x v="1"/>
  </r>
  <r>
    <n v="5"/>
    <n v="999"/>
    <x v="9"/>
    <s v="106000 Completed Constr not Classfd"/>
    <n v="1"/>
    <n v="0"/>
    <n v="0"/>
    <n v="0"/>
    <n v="0"/>
    <n v="0"/>
    <n v="0"/>
    <n v="0"/>
    <s v="Wyoming"/>
    <d v="2022-12-01T00:00:00"/>
    <d v="2023-12-01T00:00:00"/>
    <x v="4"/>
    <s v="NonSpecific Product (999)"/>
    <s v="Cheyenne Light Fuel &amp; Power Co"/>
    <x v="2"/>
    <x v="1"/>
  </r>
  <r>
    <n v="5"/>
    <n v="999"/>
    <x v="9"/>
    <s v="106000 Completed Constr not Classfd"/>
    <n v="1"/>
    <n v="0"/>
    <n v="0"/>
    <n v="0"/>
    <n v="0"/>
    <n v="0"/>
    <n v="0"/>
    <n v="0"/>
    <s v="Wyoming"/>
    <d v="2022-12-01T00:00:00"/>
    <d v="2023-12-01T00:00:00"/>
    <x v="5"/>
    <s v="NonSpecific Product (999)"/>
    <s v="Cheyenne Light Fuel &amp; Power Co"/>
    <x v="2"/>
    <x v="1"/>
  </r>
  <r>
    <n v="5"/>
    <n v="999"/>
    <x v="9"/>
    <s v="106000 Completed Constr not Classfd"/>
    <n v="1"/>
    <n v="0"/>
    <n v="0"/>
    <n v="0"/>
    <n v="0"/>
    <n v="0"/>
    <n v="0"/>
    <n v="0"/>
    <s v="Wyoming"/>
    <d v="2022-12-01T00:00:00"/>
    <d v="2023-12-01T00:00:00"/>
    <x v="6"/>
    <s v="NonSpecific Product (999)"/>
    <s v="Cheyenne Light Fuel &amp; Power Co"/>
    <x v="2"/>
    <x v="1"/>
  </r>
  <r>
    <n v="5"/>
    <n v="999"/>
    <x v="9"/>
    <s v="106000 Completed Constr not Classfd"/>
    <n v="1"/>
    <n v="0"/>
    <n v="0"/>
    <n v="0"/>
    <n v="0"/>
    <n v="0"/>
    <n v="0"/>
    <n v="0"/>
    <s v="Wyoming"/>
    <d v="2022-12-01T00:00:00"/>
    <d v="2023-12-01T00:00:00"/>
    <x v="7"/>
    <s v="NonSpecific Product (999)"/>
    <s v="Cheyenne Light Fuel &amp; Power Co"/>
    <x v="2"/>
    <x v="1"/>
  </r>
  <r>
    <n v="5"/>
    <n v="999"/>
    <x v="9"/>
    <s v="106000 Completed Constr not Classfd"/>
    <n v="1"/>
    <n v="0"/>
    <n v="0"/>
    <n v="0"/>
    <n v="0"/>
    <n v="0"/>
    <n v="0"/>
    <n v="0"/>
    <s v="Wyoming"/>
    <d v="2022-12-01T00:00:00"/>
    <d v="2023-12-01T00:00:00"/>
    <x v="8"/>
    <s v="NonSpecific Product (999)"/>
    <s v="Cheyenne Light Fuel &amp; Power Co"/>
    <x v="2"/>
    <x v="1"/>
  </r>
  <r>
    <n v="5"/>
    <n v="999"/>
    <x v="9"/>
    <s v="106000 Completed Constr not Classfd"/>
    <n v="1"/>
    <n v="0"/>
    <n v="0"/>
    <n v="0"/>
    <n v="0"/>
    <n v="0"/>
    <n v="0"/>
    <n v="0"/>
    <s v="Wyoming"/>
    <d v="2022-12-01T00:00:00"/>
    <d v="2023-12-01T00:00:00"/>
    <x v="9"/>
    <s v="NonSpecific Product (999)"/>
    <s v="Cheyenne Light Fuel &amp; Power Co"/>
    <x v="2"/>
    <x v="1"/>
  </r>
  <r>
    <n v="5"/>
    <n v="999"/>
    <x v="9"/>
    <s v="106000 Completed Constr not Classfd"/>
    <n v="1"/>
    <n v="0"/>
    <n v="0"/>
    <n v="0"/>
    <n v="0"/>
    <n v="0"/>
    <n v="0"/>
    <n v="0"/>
    <s v="Wyoming"/>
    <d v="2022-12-01T00:00:00"/>
    <d v="2023-12-01T00:00:00"/>
    <x v="10"/>
    <s v="NonSpecific Product (999)"/>
    <s v="Cheyenne Light Fuel &amp; Power Co"/>
    <x v="2"/>
    <x v="1"/>
  </r>
  <r>
    <n v="5"/>
    <n v="999"/>
    <x v="10"/>
    <s v="106000 Completed Constr not Classfd"/>
    <n v="1"/>
    <n v="0"/>
    <n v="0"/>
    <n v="0"/>
    <n v="0"/>
    <n v="0"/>
    <n v="0"/>
    <n v="0"/>
    <s v="Wyoming"/>
    <d v="2022-12-01T00:00:00"/>
    <d v="2023-12-01T00:00:00"/>
    <x v="11"/>
    <s v="NonSpecific Product (999)"/>
    <s v="Cheyenne Light Fuel &amp; Power Co"/>
    <x v="2"/>
    <x v="1"/>
  </r>
  <r>
    <n v="5"/>
    <n v="999"/>
    <x v="10"/>
    <s v="106000 Completed Constr not Classfd"/>
    <n v="1"/>
    <n v="0"/>
    <n v="0"/>
    <n v="0"/>
    <n v="0"/>
    <n v="0"/>
    <n v="0"/>
    <n v="0"/>
    <s v="Wyoming"/>
    <d v="2022-12-01T00:00:00"/>
    <d v="2023-12-01T00:00:00"/>
    <x v="12"/>
    <s v="NonSpecific Product (999)"/>
    <s v="Cheyenne Light Fuel &amp; Power Co"/>
    <x v="2"/>
    <x v="1"/>
  </r>
  <r>
    <n v="5"/>
    <n v="999"/>
    <x v="10"/>
    <s v="106000 Completed Constr not Classfd"/>
    <n v="1"/>
    <n v="0"/>
    <n v="0"/>
    <n v="0"/>
    <n v="0"/>
    <n v="0"/>
    <n v="0"/>
    <n v="0"/>
    <s v="Wyoming"/>
    <d v="2022-12-01T00:00:00"/>
    <d v="2023-12-01T00:00:00"/>
    <x v="0"/>
    <s v="NonSpecific Product (999)"/>
    <s v="Cheyenne Light Fuel &amp; Power Co"/>
    <x v="2"/>
    <x v="1"/>
  </r>
  <r>
    <n v="5"/>
    <n v="999"/>
    <x v="10"/>
    <s v="106000 Completed Constr not Classfd"/>
    <n v="1"/>
    <n v="0"/>
    <n v="0"/>
    <n v="0"/>
    <n v="0"/>
    <n v="0"/>
    <n v="0"/>
    <n v="0"/>
    <s v="Wyoming"/>
    <d v="2022-12-01T00:00:00"/>
    <d v="2023-12-01T00:00:00"/>
    <x v="1"/>
    <s v="NonSpecific Product (999)"/>
    <s v="Cheyenne Light Fuel &amp; Power Co"/>
    <x v="2"/>
    <x v="1"/>
  </r>
  <r>
    <n v="5"/>
    <n v="999"/>
    <x v="10"/>
    <s v="106000 Completed Constr not Classfd"/>
    <n v="1"/>
    <n v="0"/>
    <n v="0"/>
    <n v="0"/>
    <n v="0"/>
    <n v="0"/>
    <n v="0"/>
    <n v="0"/>
    <s v="Wyoming"/>
    <d v="2022-12-01T00:00:00"/>
    <d v="2023-12-01T00:00:00"/>
    <x v="2"/>
    <s v="NonSpecific Product (999)"/>
    <s v="Cheyenne Light Fuel &amp; Power Co"/>
    <x v="2"/>
    <x v="1"/>
  </r>
  <r>
    <n v="5"/>
    <n v="999"/>
    <x v="10"/>
    <s v="106000 Completed Constr not Classfd"/>
    <n v="1"/>
    <n v="0"/>
    <n v="0"/>
    <n v="0"/>
    <n v="0"/>
    <n v="0"/>
    <n v="0"/>
    <n v="0"/>
    <s v="Wyoming"/>
    <d v="2022-12-01T00:00:00"/>
    <d v="2023-12-01T00:00:00"/>
    <x v="3"/>
    <s v="NonSpecific Product (999)"/>
    <s v="Cheyenne Light Fuel &amp; Power Co"/>
    <x v="2"/>
    <x v="1"/>
  </r>
  <r>
    <n v="5"/>
    <n v="999"/>
    <x v="10"/>
    <s v="106000 Completed Constr not Classfd"/>
    <n v="1"/>
    <n v="0"/>
    <n v="0"/>
    <n v="0"/>
    <n v="0"/>
    <n v="0"/>
    <n v="0"/>
    <n v="0"/>
    <s v="Wyoming"/>
    <d v="2022-12-01T00:00:00"/>
    <d v="2023-12-01T00:00:00"/>
    <x v="4"/>
    <s v="NonSpecific Product (999)"/>
    <s v="Cheyenne Light Fuel &amp; Power Co"/>
    <x v="2"/>
    <x v="1"/>
  </r>
  <r>
    <n v="5"/>
    <n v="999"/>
    <x v="10"/>
    <s v="106000 Completed Constr not Classfd"/>
    <n v="1"/>
    <n v="0"/>
    <n v="0"/>
    <n v="0"/>
    <n v="0"/>
    <n v="0"/>
    <n v="0"/>
    <n v="0"/>
    <s v="Wyoming"/>
    <d v="2022-12-01T00:00:00"/>
    <d v="2023-12-01T00:00:00"/>
    <x v="5"/>
    <s v="NonSpecific Product (999)"/>
    <s v="Cheyenne Light Fuel &amp; Power Co"/>
    <x v="2"/>
    <x v="1"/>
  </r>
  <r>
    <n v="5"/>
    <n v="999"/>
    <x v="10"/>
    <s v="106000 Completed Constr not Classfd"/>
    <n v="1"/>
    <n v="0"/>
    <n v="0"/>
    <n v="0"/>
    <n v="0"/>
    <n v="0"/>
    <n v="0"/>
    <n v="0"/>
    <s v="Wyoming"/>
    <d v="2022-12-01T00:00:00"/>
    <d v="2023-12-01T00:00:00"/>
    <x v="6"/>
    <s v="NonSpecific Product (999)"/>
    <s v="Cheyenne Light Fuel &amp; Power Co"/>
    <x v="2"/>
    <x v="1"/>
  </r>
  <r>
    <n v="5"/>
    <n v="999"/>
    <x v="10"/>
    <s v="106000 Completed Constr not Classfd"/>
    <n v="1"/>
    <n v="0"/>
    <n v="0"/>
    <n v="0"/>
    <n v="0"/>
    <n v="0"/>
    <n v="0"/>
    <n v="0"/>
    <s v="Wyoming"/>
    <d v="2022-12-01T00:00:00"/>
    <d v="2023-12-01T00:00:00"/>
    <x v="7"/>
    <s v="NonSpecific Product (999)"/>
    <s v="Cheyenne Light Fuel &amp; Power Co"/>
    <x v="2"/>
    <x v="1"/>
  </r>
  <r>
    <n v="5"/>
    <n v="999"/>
    <x v="10"/>
    <s v="106000 Completed Constr not Classfd"/>
    <n v="1"/>
    <n v="0"/>
    <n v="0"/>
    <n v="0"/>
    <n v="0"/>
    <n v="0"/>
    <n v="0"/>
    <n v="0"/>
    <s v="Wyoming"/>
    <d v="2022-12-01T00:00:00"/>
    <d v="2023-12-01T00:00:00"/>
    <x v="8"/>
    <s v="NonSpecific Product (999)"/>
    <s v="Cheyenne Light Fuel &amp; Power Co"/>
    <x v="2"/>
    <x v="1"/>
  </r>
  <r>
    <n v="5"/>
    <n v="999"/>
    <x v="10"/>
    <s v="106000 Completed Constr not Classfd"/>
    <n v="1"/>
    <n v="0"/>
    <n v="0"/>
    <n v="0"/>
    <n v="0"/>
    <n v="0"/>
    <n v="0"/>
    <n v="0"/>
    <s v="Wyoming"/>
    <d v="2022-12-01T00:00:00"/>
    <d v="2023-12-01T00:00:00"/>
    <x v="9"/>
    <s v="NonSpecific Product (999)"/>
    <s v="Cheyenne Light Fuel &amp; Power Co"/>
    <x v="2"/>
    <x v="1"/>
  </r>
  <r>
    <n v="5"/>
    <n v="999"/>
    <x v="10"/>
    <s v="106000 Completed Constr not Classfd"/>
    <n v="1"/>
    <n v="0"/>
    <n v="0"/>
    <n v="0"/>
    <n v="0"/>
    <n v="0"/>
    <n v="0"/>
    <n v="0"/>
    <s v="Wyoming"/>
    <d v="2022-12-01T00:00:00"/>
    <d v="2023-12-01T00:00:00"/>
    <x v="10"/>
    <s v="NonSpecific Product (999)"/>
    <s v="Cheyenne Light Fuel &amp; Power Co"/>
    <x v="2"/>
    <x v="1"/>
  </r>
  <r>
    <n v="5"/>
    <n v="999"/>
    <x v="12"/>
    <s v="106000 Completed Constr not Classfd"/>
    <n v="1"/>
    <n v="0"/>
    <n v="0"/>
    <n v="0"/>
    <n v="0"/>
    <n v="0"/>
    <n v="0"/>
    <n v="0"/>
    <s v="Wyoming"/>
    <d v="2022-12-01T00:00:00"/>
    <d v="2023-12-01T00:00:00"/>
    <x v="11"/>
    <s v="NonSpecific Product (999)"/>
    <s v="Cheyenne Light Fuel &amp; Power Co"/>
    <x v="2"/>
    <x v="1"/>
  </r>
  <r>
    <n v="5"/>
    <n v="999"/>
    <x v="12"/>
    <s v="106000 Completed Constr not Classfd"/>
    <n v="1"/>
    <n v="0"/>
    <n v="0"/>
    <n v="0"/>
    <n v="0"/>
    <n v="0"/>
    <n v="0"/>
    <n v="0"/>
    <s v="Wyoming"/>
    <d v="2022-12-01T00:00:00"/>
    <d v="2023-12-01T00:00:00"/>
    <x v="12"/>
    <s v="NonSpecific Product (999)"/>
    <s v="Cheyenne Light Fuel &amp; Power Co"/>
    <x v="2"/>
    <x v="1"/>
  </r>
  <r>
    <n v="5"/>
    <n v="999"/>
    <x v="12"/>
    <s v="106000 Completed Constr not Classfd"/>
    <n v="1"/>
    <n v="0"/>
    <n v="0"/>
    <n v="0"/>
    <n v="0"/>
    <n v="0"/>
    <n v="0"/>
    <n v="0"/>
    <s v="Wyoming"/>
    <d v="2022-12-01T00:00:00"/>
    <d v="2023-12-01T00:00:00"/>
    <x v="0"/>
    <s v="NonSpecific Product (999)"/>
    <s v="Cheyenne Light Fuel &amp; Power Co"/>
    <x v="2"/>
    <x v="1"/>
  </r>
  <r>
    <n v="5"/>
    <n v="999"/>
    <x v="12"/>
    <s v="106000 Completed Constr not Classfd"/>
    <n v="1"/>
    <n v="0"/>
    <n v="0"/>
    <n v="0"/>
    <n v="0"/>
    <n v="0"/>
    <n v="0"/>
    <n v="0"/>
    <s v="Wyoming"/>
    <d v="2022-12-01T00:00:00"/>
    <d v="2023-12-01T00:00:00"/>
    <x v="1"/>
    <s v="NonSpecific Product (999)"/>
    <s v="Cheyenne Light Fuel &amp; Power Co"/>
    <x v="2"/>
    <x v="1"/>
  </r>
  <r>
    <n v="5"/>
    <n v="999"/>
    <x v="12"/>
    <s v="106000 Completed Constr not Classfd"/>
    <n v="1"/>
    <n v="0"/>
    <n v="0"/>
    <n v="0"/>
    <n v="0"/>
    <n v="0"/>
    <n v="0"/>
    <n v="0"/>
    <s v="Wyoming"/>
    <d v="2022-12-01T00:00:00"/>
    <d v="2023-12-01T00:00:00"/>
    <x v="2"/>
    <s v="NonSpecific Product (999)"/>
    <s v="Cheyenne Light Fuel &amp; Power Co"/>
    <x v="2"/>
    <x v="1"/>
  </r>
  <r>
    <n v="5"/>
    <n v="999"/>
    <x v="12"/>
    <s v="106000 Completed Constr not Classfd"/>
    <n v="1"/>
    <n v="0"/>
    <n v="0"/>
    <n v="0"/>
    <n v="0"/>
    <n v="0"/>
    <n v="0"/>
    <n v="0"/>
    <s v="Wyoming"/>
    <d v="2022-12-01T00:00:00"/>
    <d v="2023-12-01T00:00:00"/>
    <x v="3"/>
    <s v="NonSpecific Product (999)"/>
    <s v="Cheyenne Light Fuel &amp; Power Co"/>
    <x v="2"/>
    <x v="1"/>
  </r>
  <r>
    <n v="5"/>
    <n v="999"/>
    <x v="12"/>
    <s v="106000 Completed Constr not Classfd"/>
    <n v="1"/>
    <n v="0"/>
    <n v="0"/>
    <n v="0"/>
    <n v="0"/>
    <n v="0"/>
    <n v="0"/>
    <n v="0"/>
    <s v="Wyoming"/>
    <d v="2022-12-01T00:00:00"/>
    <d v="2023-12-01T00:00:00"/>
    <x v="4"/>
    <s v="NonSpecific Product (999)"/>
    <s v="Cheyenne Light Fuel &amp; Power Co"/>
    <x v="2"/>
    <x v="1"/>
  </r>
  <r>
    <n v="5"/>
    <n v="999"/>
    <x v="12"/>
    <s v="106000 Completed Constr not Classfd"/>
    <n v="1"/>
    <n v="0"/>
    <n v="0"/>
    <n v="0"/>
    <n v="0"/>
    <n v="0"/>
    <n v="0"/>
    <n v="0"/>
    <s v="Wyoming"/>
    <d v="2022-12-01T00:00:00"/>
    <d v="2023-12-01T00:00:00"/>
    <x v="5"/>
    <s v="NonSpecific Product (999)"/>
    <s v="Cheyenne Light Fuel &amp; Power Co"/>
    <x v="2"/>
    <x v="1"/>
  </r>
  <r>
    <n v="5"/>
    <n v="999"/>
    <x v="12"/>
    <s v="106000 Completed Constr not Classfd"/>
    <n v="1"/>
    <n v="0"/>
    <n v="0"/>
    <n v="0"/>
    <n v="0"/>
    <n v="0"/>
    <n v="0"/>
    <n v="0"/>
    <s v="Wyoming"/>
    <d v="2022-12-01T00:00:00"/>
    <d v="2023-12-01T00:00:00"/>
    <x v="6"/>
    <s v="NonSpecific Product (999)"/>
    <s v="Cheyenne Light Fuel &amp; Power Co"/>
    <x v="2"/>
    <x v="1"/>
  </r>
  <r>
    <n v="5"/>
    <n v="999"/>
    <x v="12"/>
    <s v="106000 Completed Constr not Classfd"/>
    <n v="1"/>
    <n v="0"/>
    <n v="0"/>
    <n v="0"/>
    <n v="0"/>
    <n v="0"/>
    <n v="0"/>
    <n v="0"/>
    <s v="Wyoming"/>
    <d v="2022-12-01T00:00:00"/>
    <d v="2023-12-01T00:00:00"/>
    <x v="7"/>
    <s v="NonSpecific Product (999)"/>
    <s v="Cheyenne Light Fuel &amp; Power Co"/>
    <x v="2"/>
    <x v="1"/>
  </r>
  <r>
    <n v="5"/>
    <n v="999"/>
    <x v="12"/>
    <s v="106000 Completed Constr not Classfd"/>
    <n v="1"/>
    <n v="0"/>
    <n v="0"/>
    <n v="0"/>
    <n v="0"/>
    <n v="0"/>
    <n v="0"/>
    <n v="0"/>
    <s v="Wyoming"/>
    <d v="2022-12-01T00:00:00"/>
    <d v="2023-12-01T00:00:00"/>
    <x v="8"/>
    <s v="NonSpecific Product (999)"/>
    <s v="Cheyenne Light Fuel &amp; Power Co"/>
    <x v="2"/>
    <x v="1"/>
  </r>
  <r>
    <n v="5"/>
    <n v="999"/>
    <x v="12"/>
    <s v="106000 Completed Constr not Classfd"/>
    <n v="1"/>
    <n v="0"/>
    <n v="0"/>
    <n v="0"/>
    <n v="0"/>
    <n v="0"/>
    <n v="0"/>
    <n v="0"/>
    <s v="Wyoming"/>
    <d v="2022-12-01T00:00:00"/>
    <d v="2023-12-01T00:00:00"/>
    <x v="9"/>
    <s v="NonSpecific Product (999)"/>
    <s v="Cheyenne Light Fuel &amp; Power Co"/>
    <x v="2"/>
    <x v="1"/>
  </r>
  <r>
    <n v="5"/>
    <n v="999"/>
    <x v="12"/>
    <s v="106000 Completed Constr not Classfd"/>
    <n v="1"/>
    <n v="0"/>
    <n v="0"/>
    <n v="0"/>
    <n v="0"/>
    <n v="0"/>
    <n v="0"/>
    <n v="0"/>
    <s v="Wyoming"/>
    <d v="2022-12-01T00:00:00"/>
    <d v="2023-12-01T00:00:00"/>
    <x v="10"/>
    <s v="NonSpecific Product (999)"/>
    <s v="Cheyenne Light Fuel &amp; Power Co"/>
    <x v="2"/>
    <x v="1"/>
  </r>
  <r>
    <n v="5"/>
    <n v="999"/>
    <x v="141"/>
    <s v="106000 Completed Constr not Classfd"/>
    <n v="1"/>
    <n v="0"/>
    <n v="0"/>
    <n v="0"/>
    <n v="0"/>
    <n v="0"/>
    <n v="0"/>
    <n v="0"/>
    <s v="Wyoming"/>
    <d v="2022-12-01T00:00:00"/>
    <d v="2023-12-01T00:00:00"/>
    <x v="11"/>
    <s v="NonSpecific Product (999)"/>
    <s v="Cheyenne Light Fuel &amp; Power Co"/>
    <x v="2"/>
    <x v="5"/>
  </r>
  <r>
    <n v="5"/>
    <n v="999"/>
    <x v="141"/>
    <s v="106000 Completed Constr not Classfd"/>
    <n v="1"/>
    <n v="0"/>
    <n v="0"/>
    <n v="0"/>
    <n v="0"/>
    <n v="0"/>
    <n v="0"/>
    <n v="0"/>
    <s v="Wyoming"/>
    <d v="2022-12-01T00:00:00"/>
    <d v="2023-12-01T00:00:00"/>
    <x v="12"/>
    <s v="NonSpecific Product (999)"/>
    <s v="Cheyenne Light Fuel &amp; Power Co"/>
    <x v="2"/>
    <x v="5"/>
  </r>
  <r>
    <n v="5"/>
    <n v="999"/>
    <x v="141"/>
    <s v="106000 Completed Constr not Classfd"/>
    <n v="1"/>
    <n v="0"/>
    <n v="0"/>
    <n v="0"/>
    <n v="0"/>
    <n v="0"/>
    <n v="0"/>
    <n v="0"/>
    <s v="Wyoming"/>
    <d v="2022-12-01T00:00:00"/>
    <d v="2023-12-01T00:00:00"/>
    <x v="0"/>
    <s v="NonSpecific Product (999)"/>
    <s v="Cheyenne Light Fuel &amp; Power Co"/>
    <x v="2"/>
    <x v="5"/>
  </r>
  <r>
    <n v="5"/>
    <n v="999"/>
    <x v="141"/>
    <s v="106000 Completed Constr not Classfd"/>
    <n v="1"/>
    <n v="0"/>
    <n v="0"/>
    <n v="0"/>
    <n v="0"/>
    <n v="0"/>
    <n v="0"/>
    <n v="0"/>
    <s v="Wyoming"/>
    <d v="2022-12-01T00:00:00"/>
    <d v="2023-12-01T00:00:00"/>
    <x v="1"/>
    <s v="NonSpecific Product (999)"/>
    <s v="Cheyenne Light Fuel &amp; Power Co"/>
    <x v="2"/>
    <x v="5"/>
  </r>
  <r>
    <n v="5"/>
    <n v="999"/>
    <x v="141"/>
    <s v="106000 Completed Constr not Classfd"/>
    <n v="1"/>
    <n v="0"/>
    <n v="0"/>
    <n v="0"/>
    <n v="0"/>
    <n v="0"/>
    <n v="0"/>
    <n v="0"/>
    <s v="Wyoming"/>
    <d v="2022-12-01T00:00:00"/>
    <d v="2023-12-01T00:00:00"/>
    <x v="2"/>
    <s v="NonSpecific Product (999)"/>
    <s v="Cheyenne Light Fuel &amp; Power Co"/>
    <x v="2"/>
    <x v="5"/>
  </r>
  <r>
    <n v="5"/>
    <n v="999"/>
    <x v="141"/>
    <s v="106000 Completed Constr not Classfd"/>
    <n v="1"/>
    <n v="0"/>
    <n v="0"/>
    <n v="0"/>
    <n v="0"/>
    <n v="0"/>
    <n v="0"/>
    <n v="0"/>
    <s v="Wyoming"/>
    <d v="2022-12-01T00:00:00"/>
    <d v="2023-12-01T00:00:00"/>
    <x v="3"/>
    <s v="NonSpecific Product (999)"/>
    <s v="Cheyenne Light Fuel &amp; Power Co"/>
    <x v="2"/>
    <x v="5"/>
  </r>
  <r>
    <n v="5"/>
    <n v="999"/>
    <x v="141"/>
    <s v="106000 Completed Constr not Classfd"/>
    <n v="1"/>
    <n v="0"/>
    <n v="0"/>
    <n v="0"/>
    <n v="0"/>
    <n v="0"/>
    <n v="0"/>
    <n v="0"/>
    <s v="Wyoming"/>
    <d v="2022-12-01T00:00:00"/>
    <d v="2023-12-01T00:00:00"/>
    <x v="4"/>
    <s v="NonSpecific Product (999)"/>
    <s v="Cheyenne Light Fuel &amp; Power Co"/>
    <x v="2"/>
    <x v="5"/>
  </r>
  <r>
    <n v="5"/>
    <n v="999"/>
    <x v="141"/>
    <s v="106000 Completed Constr not Classfd"/>
    <n v="1"/>
    <n v="0"/>
    <n v="0"/>
    <n v="0"/>
    <n v="0"/>
    <n v="0"/>
    <n v="0"/>
    <n v="0"/>
    <s v="Wyoming"/>
    <d v="2022-12-01T00:00:00"/>
    <d v="2023-12-01T00:00:00"/>
    <x v="5"/>
    <s v="NonSpecific Product (999)"/>
    <s v="Cheyenne Light Fuel &amp; Power Co"/>
    <x v="2"/>
    <x v="5"/>
  </r>
  <r>
    <n v="5"/>
    <n v="999"/>
    <x v="141"/>
    <s v="106000 Completed Constr not Classfd"/>
    <n v="1"/>
    <n v="0"/>
    <n v="0"/>
    <n v="0"/>
    <n v="0"/>
    <n v="0"/>
    <n v="0"/>
    <n v="0"/>
    <s v="Wyoming"/>
    <d v="2022-12-01T00:00:00"/>
    <d v="2023-12-01T00:00:00"/>
    <x v="6"/>
    <s v="NonSpecific Product (999)"/>
    <s v="Cheyenne Light Fuel &amp; Power Co"/>
    <x v="2"/>
    <x v="5"/>
  </r>
  <r>
    <n v="5"/>
    <n v="999"/>
    <x v="141"/>
    <s v="106000 Completed Constr not Classfd"/>
    <n v="1"/>
    <n v="0"/>
    <n v="0"/>
    <n v="0"/>
    <n v="0"/>
    <n v="0"/>
    <n v="0"/>
    <n v="0"/>
    <s v="Wyoming"/>
    <d v="2022-12-01T00:00:00"/>
    <d v="2023-12-01T00:00:00"/>
    <x v="7"/>
    <s v="NonSpecific Product (999)"/>
    <s v="Cheyenne Light Fuel &amp; Power Co"/>
    <x v="2"/>
    <x v="5"/>
  </r>
  <r>
    <n v="5"/>
    <n v="999"/>
    <x v="141"/>
    <s v="106000 Completed Constr not Classfd"/>
    <n v="1"/>
    <n v="0"/>
    <n v="0"/>
    <n v="0"/>
    <n v="0"/>
    <n v="0"/>
    <n v="0"/>
    <n v="0"/>
    <s v="Wyoming"/>
    <d v="2022-12-01T00:00:00"/>
    <d v="2023-12-01T00:00:00"/>
    <x v="8"/>
    <s v="NonSpecific Product (999)"/>
    <s v="Cheyenne Light Fuel &amp; Power Co"/>
    <x v="2"/>
    <x v="5"/>
  </r>
  <r>
    <n v="5"/>
    <n v="999"/>
    <x v="141"/>
    <s v="106000 Completed Constr not Classfd"/>
    <n v="1"/>
    <n v="0"/>
    <n v="0"/>
    <n v="0"/>
    <n v="0"/>
    <n v="0"/>
    <n v="0"/>
    <n v="0"/>
    <s v="Wyoming"/>
    <d v="2022-12-01T00:00:00"/>
    <d v="2023-12-01T00:00:00"/>
    <x v="9"/>
    <s v="NonSpecific Product (999)"/>
    <s v="Cheyenne Light Fuel &amp; Power Co"/>
    <x v="2"/>
    <x v="5"/>
  </r>
  <r>
    <n v="5"/>
    <n v="999"/>
    <x v="141"/>
    <s v="106000 Completed Constr not Classfd"/>
    <n v="1"/>
    <n v="0"/>
    <n v="0"/>
    <n v="0"/>
    <n v="0"/>
    <n v="0"/>
    <n v="0"/>
    <n v="0"/>
    <s v="Wyoming"/>
    <d v="2022-12-01T00:00:00"/>
    <d v="2023-12-01T00:00:00"/>
    <x v="10"/>
    <s v="NonSpecific Product (999)"/>
    <s v="Cheyenne Light Fuel &amp; Power Co"/>
    <x v="2"/>
    <x v="5"/>
  </r>
  <r>
    <n v="5"/>
    <n v="999"/>
    <x v="13"/>
    <s v="106000 Completed Constr not Classfd"/>
    <n v="1"/>
    <n v="0"/>
    <n v="0"/>
    <n v="0"/>
    <n v="0"/>
    <n v="0"/>
    <n v="0"/>
    <n v="0"/>
    <s v="Wyoming"/>
    <d v="2022-12-01T00:00:00"/>
    <d v="2023-12-01T00:00:00"/>
    <x v="11"/>
    <s v="NonSpecific Product (999)"/>
    <s v="Cheyenne Light Fuel &amp; Power Co"/>
    <x v="2"/>
    <x v="5"/>
  </r>
  <r>
    <n v="5"/>
    <n v="999"/>
    <x v="13"/>
    <s v="106000 Completed Constr not Classfd"/>
    <n v="1"/>
    <n v="0"/>
    <n v="0"/>
    <n v="0"/>
    <n v="0"/>
    <n v="0"/>
    <n v="0"/>
    <n v="0"/>
    <s v="Wyoming"/>
    <d v="2022-12-01T00:00:00"/>
    <d v="2023-12-01T00:00:00"/>
    <x v="12"/>
    <s v="NonSpecific Product (999)"/>
    <s v="Cheyenne Light Fuel &amp; Power Co"/>
    <x v="2"/>
    <x v="5"/>
  </r>
  <r>
    <n v="5"/>
    <n v="999"/>
    <x v="13"/>
    <s v="106000 Completed Constr not Classfd"/>
    <n v="1"/>
    <n v="0"/>
    <n v="0"/>
    <n v="0"/>
    <n v="0"/>
    <n v="0"/>
    <n v="0"/>
    <n v="0"/>
    <s v="Wyoming"/>
    <d v="2022-12-01T00:00:00"/>
    <d v="2023-12-01T00:00:00"/>
    <x v="0"/>
    <s v="NonSpecific Product (999)"/>
    <s v="Cheyenne Light Fuel &amp; Power Co"/>
    <x v="2"/>
    <x v="5"/>
  </r>
  <r>
    <n v="5"/>
    <n v="999"/>
    <x v="13"/>
    <s v="106000 Completed Constr not Classfd"/>
    <n v="1"/>
    <n v="0"/>
    <n v="0"/>
    <n v="0"/>
    <n v="0"/>
    <n v="0"/>
    <n v="0"/>
    <n v="0"/>
    <s v="Wyoming"/>
    <d v="2022-12-01T00:00:00"/>
    <d v="2023-12-01T00:00:00"/>
    <x v="1"/>
    <s v="NonSpecific Product (999)"/>
    <s v="Cheyenne Light Fuel &amp; Power Co"/>
    <x v="2"/>
    <x v="5"/>
  </r>
  <r>
    <n v="5"/>
    <n v="999"/>
    <x v="13"/>
    <s v="106000 Completed Constr not Classfd"/>
    <n v="1"/>
    <n v="0"/>
    <n v="0"/>
    <n v="0"/>
    <n v="0"/>
    <n v="0"/>
    <n v="0"/>
    <n v="0"/>
    <s v="Wyoming"/>
    <d v="2022-12-01T00:00:00"/>
    <d v="2023-12-01T00:00:00"/>
    <x v="2"/>
    <s v="NonSpecific Product (999)"/>
    <s v="Cheyenne Light Fuel &amp; Power Co"/>
    <x v="2"/>
    <x v="5"/>
  </r>
  <r>
    <n v="5"/>
    <n v="999"/>
    <x v="13"/>
    <s v="106000 Completed Constr not Classfd"/>
    <n v="1"/>
    <n v="0"/>
    <n v="0"/>
    <n v="0"/>
    <n v="0"/>
    <n v="0"/>
    <n v="0"/>
    <n v="0"/>
    <s v="Wyoming"/>
    <d v="2022-12-01T00:00:00"/>
    <d v="2023-12-01T00:00:00"/>
    <x v="3"/>
    <s v="NonSpecific Product (999)"/>
    <s v="Cheyenne Light Fuel &amp; Power Co"/>
    <x v="2"/>
    <x v="5"/>
  </r>
  <r>
    <n v="5"/>
    <n v="999"/>
    <x v="13"/>
    <s v="106000 Completed Constr not Classfd"/>
    <n v="1"/>
    <n v="0"/>
    <n v="0"/>
    <n v="0"/>
    <n v="0"/>
    <n v="0"/>
    <n v="0"/>
    <n v="0"/>
    <s v="Wyoming"/>
    <d v="2022-12-01T00:00:00"/>
    <d v="2023-12-01T00:00:00"/>
    <x v="4"/>
    <s v="NonSpecific Product (999)"/>
    <s v="Cheyenne Light Fuel &amp; Power Co"/>
    <x v="2"/>
    <x v="5"/>
  </r>
  <r>
    <n v="5"/>
    <n v="999"/>
    <x v="13"/>
    <s v="106000 Completed Constr not Classfd"/>
    <n v="1"/>
    <n v="0"/>
    <n v="0"/>
    <n v="0"/>
    <n v="0"/>
    <n v="0"/>
    <n v="0"/>
    <n v="0"/>
    <s v="Wyoming"/>
    <d v="2022-12-01T00:00:00"/>
    <d v="2023-12-01T00:00:00"/>
    <x v="5"/>
    <s v="NonSpecific Product (999)"/>
    <s v="Cheyenne Light Fuel &amp; Power Co"/>
    <x v="2"/>
    <x v="5"/>
  </r>
  <r>
    <n v="5"/>
    <n v="999"/>
    <x v="13"/>
    <s v="106000 Completed Constr not Classfd"/>
    <n v="1"/>
    <n v="0"/>
    <n v="0"/>
    <n v="0"/>
    <n v="0"/>
    <n v="0"/>
    <n v="0"/>
    <n v="0"/>
    <s v="Wyoming"/>
    <d v="2022-12-01T00:00:00"/>
    <d v="2023-12-01T00:00:00"/>
    <x v="6"/>
    <s v="NonSpecific Product (999)"/>
    <s v="Cheyenne Light Fuel &amp; Power Co"/>
    <x v="2"/>
    <x v="5"/>
  </r>
  <r>
    <n v="5"/>
    <n v="999"/>
    <x v="13"/>
    <s v="106000 Completed Constr not Classfd"/>
    <n v="1"/>
    <n v="0"/>
    <n v="0"/>
    <n v="0"/>
    <n v="0"/>
    <n v="0"/>
    <n v="0"/>
    <n v="0"/>
    <s v="Wyoming"/>
    <d v="2022-12-01T00:00:00"/>
    <d v="2023-12-01T00:00:00"/>
    <x v="7"/>
    <s v="NonSpecific Product (999)"/>
    <s v="Cheyenne Light Fuel &amp; Power Co"/>
    <x v="2"/>
    <x v="5"/>
  </r>
  <r>
    <n v="5"/>
    <n v="999"/>
    <x v="13"/>
    <s v="106000 Completed Constr not Classfd"/>
    <n v="1"/>
    <n v="0"/>
    <n v="0"/>
    <n v="0"/>
    <n v="0"/>
    <n v="0"/>
    <n v="0"/>
    <n v="0"/>
    <s v="Wyoming"/>
    <d v="2022-12-01T00:00:00"/>
    <d v="2023-12-01T00:00:00"/>
    <x v="8"/>
    <s v="NonSpecific Product (999)"/>
    <s v="Cheyenne Light Fuel &amp; Power Co"/>
    <x v="2"/>
    <x v="5"/>
  </r>
  <r>
    <n v="5"/>
    <n v="999"/>
    <x v="13"/>
    <s v="106000 Completed Constr not Classfd"/>
    <n v="1"/>
    <n v="0"/>
    <n v="0"/>
    <n v="0"/>
    <n v="0"/>
    <n v="0"/>
    <n v="0"/>
    <n v="0"/>
    <s v="Wyoming"/>
    <d v="2022-12-01T00:00:00"/>
    <d v="2023-12-01T00:00:00"/>
    <x v="9"/>
    <s v="NonSpecific Product (999)"/>
    <s v="Cheyenne Light Fuel &amp; Power Co"/>
    <x v="2"/>
    <x v="5"/>
  </r>
  <r>
    <n v="5"/>
    <n v="999"/>
    <x v="13"/>
    <s v="106000 Completed Constr not Classfd"/>
    <n v="1"/>
    <n v="0"/>
    <n v="0"/>
    <n v="0"/>
    <n v="0"/>
    <n v="0"/>
    <n v="0"/>
    <n v="0"/>
    <s v="Wyoming"/>
    <d v="2022-12-01T00:00:00"/>
    <d v="2023-12-01T00:00:00"/>
    <x v="10"/>
    <s v="NonSpecific Product (999)"/>
    <s v="Cheyenne Light Fuel &amp; Power Co"/>
    <x v="2"/>
    <x v="5"/>
  </r>
  <r>
    <n v="5"/>
    <n v="999"/>
    <x v="14"/>
    <s v="106000 Completed Constr not Classfd"/>
    <n v="1"/>
    <n v="0"/>
    <n v="0"/>
    <n v="0"/>
    <n v="0"/>
    <n v="0"/>
    <n v="0"/>
    <n v="0"/>
    <s v="Wyoming"/>
    <d v="2022-12-01T00:00:00"/>
    <d v="2023-12-01T00:00:00"/>
    <x v="11"/>
    <s v="NonSpecific Product (999)"/>
    <s v="Cheyenne Light Fuel &amp; Power Co"/>
    <x v="2"/>
    <x v="5"/>
  </r>
  <r>
    <n v="5"/>
    <n v="999"/>
    <x v="14"/>
    <s v="106000 Completed Constr not Classfd"/>
    <n v="1"/>
    <n v="0"/>
    <n v="0"/>
    <n v="0"/>
    <n v="0"/>
    <n v="0"/>
    <n v="0"/>
    <n v="0"/>
    <s v="Wyoming"/>
    <d v="2022-12-01T00:00:00"/>
    <d v="2023-12-01T00:00:00"/>
    <x v="12"/>
    <s v="NonSpecific Product (999)"/>
    <s v="Cheyenne Light Fuel &amp; Power Co"/>
    <x v="2"/>
    <x v="5"/>
  </r>
  <r>
    <n v="5"/>
    <n v="999"/>
    <x v="14"/>
    <s v="106000 Completed Constr not Classfd"/>
    <n v="1"/>
    <n v="0"/>
    <n v="0"/>
    <n v="0"/>
    <n v="0"/>
    <n v="0"/>
    <n v="0"/>
    <n v="0"/>
    <s v="Wyoming"/>
    <d v="2022-12-01T00:00:00"/>
    <d v="2023-12-01T00:00:00"/>
    <x v="0"/>
    <s v="NonSpecific Product (999)"/>
    <s v="Cheyenne Light Fuel &amp; Power Co"/>
    <x v="2"/>
    <x v="5"/>
  </r>
  <r>
    <n v="5"/>
    <n v="999"/>
    <x v="14"/>
    <s v="106000 Completed Constr not Classfd"/>
    <n v="1"/>
    <n v="0"/>
    <n v="0"/>
    <n v="0"/>
    <n v="0"/>
    <n v="0"/>
    <n v="0"/>
    <n v="0"/>
    <s v="Wyoming"/>
    <d v="2022-12-01T00:00:00"/>
    <d v="2023-12-01T00:00:00"/>
    <x v="1"/>
    <s v="NonSpecific Product (999)"/>
    <s v="Cheyenne Light Fuel &amp; Power Co"/>
    <x v="2"/>
    <x v="5"/>
  </r>
  <r>
    <n v="5"/>
    <n v="999"/>
    <x v="14"/>
    <s v="106000 Completed Constr not Classfd"/>
    <n v="1"/>
    <n v="0"/>
    <n v="0"/>
    <n v="0"/>
    <n v="0"/>
    <n v="0"/>
    <n v="0"/>
    <n v="0"/>
    <s v="Wyoming"/>
    <d v="2022-12-01T00:00:00"/>
    <d v="2023-12-01T00:00:00"/>
    <x v="2"/>
    <s v="NonSpecific Product (999)"/>
    <s v="Cheyenne Light Fuel &amp; Power Co"/>
    <x v="2"/>
    <x v="5"/>
  </r>
  <r>
    <n v="5"/>
    <n v="999"/>
    <x v="14"/>
    <s v="106000 Completed Constr not Classfd"/>
    <n v="1"/>
    <n v="0"/>
    <n v="0"/>
    <n v="0"/>
    <n v="0"/>
    <n v="0"/>
    <n v="0"/>
    <n v="0"/>
    <s v="Wyoming"/>
    <d v="2022-12-01T00:00:00"/>
    <d v="2023-12-01T00:00:00"/>
    <x v="3"/>
    <s v="NonSpecific Product (999)"/>
    <s v="Cheyenne Light Fuel &amp; Power Co"/>
    <x v="2"/>
    <x v="5"/>
  </r>
  <r>
    <n v="5"/>
    <n v="999"/>
    <x v="14"/>
    <s v="106000 Completed Constr not Classfd"/>
    <n v="1"/>
    <n v="0"/>
    <n v="0"/>
    <n v="0"/>
    <n v="0"/>
    <n v="0"/>
    <n v="0"/>
    <n v="0"/>
    <s v="Wyoming"/>
    <d v="2022-12-01T00:00:00"/>
    <d v="2023-12-01T00:00:00"/>
    <x v="4"/>
    <s v="NonSpecific Product (999)"/>
    <s v="Cheyenne Light Fuel &amp; Power Co"/>
    <x v="2"/>
    <x v="5"/>
  </r>
  <r>
    <n v="5"/>
    <n v="999"/>
    <x v="14"/>
    <s v="106000 Completed Constr not Classfd"/>
    <n v="1"/>
    <n v="0"/>
    <n v="0"/>
    <n v="0"/>
    <n v="0"/>
    <n v="0"/>
    <n v="0"/>
    <n v="0"/>
    <s v="Wyoming"/>
    <d v="2022-12-01T00:00:00"/>
    <d v="2023-12-01T00:00:00"/>
    <x v="5"/>
    <s v="NonSpecific Product (999)"/>
    <s v="Cheyenne Light Fuel &amp; Power Co"/>
    <x v="2"/>
    <x v="5"/>
  </r>
  <r>
    <n v="5"/>
    <n v="999"/>
    <x v="14"/>
    <s v="106000 Completed Constr not Classfd"/>
    <n v="1"/>
    <n v="0"/>
    <n v="0"/>
    <n v="0"/>
    <n v="0"/>
    <n v="0"/>
    <n v="0"/>
    <n v="0"/>
    <s v="Wyoming"/>
    <d v="2022-12-01T00:00:00"/>
    <d v="2023-12-01T00:00:00"/>
    <x v="6"/>
    <s v="NonSpecific Product (999)"/>
    <s v="Cheyenne Light Fuel &amp; Power Co"/>
    <x v="2"/>
    <x v="5"/>
  </r>
  <r>
    <n v="5"/>
    <n v="999"/>
    <x v="14"/>
    <s v="106000 Completed Constr not Classfd"/>
    <n v="1"/>
    <n v="0"/>
    <n v="0"/>
    <n v="0"/>
    <n v="0"/>
    <n v="0"/>
    <n v="0"/>
    <n v="0"/>
    <s v="Wyoming"/>
    <d v="2022-12-01T00:00:00"/>
    <d v="2023-12-01T00:00:00"/>
    <x v="7"/>
    <s v="NonSpecific Product (999)"/>
    <s v="Cheyenne Light Fuel &amp; Power Co"/>
    <x v="2"/>
    <x v="5"/>
  </r>
  <r>
    <n v="5"/>
    <n v="999"/>
    <x v="14"/>
    <s v="106000 Completed Constr not Classfd"/>
    <n v="1"/>
    <n v="0"/>
    <n v="0"/>
    <n v="0"/>
    <n v="0"/>
    <n v="0"/>
    <n v="0"/>
    <n v="0"/>
    <s v="Wyoming"/>
    <d v="2022-12-01T00:00:00"/>
    <d v="2023-12-01T00:00:00"/>
    <x v="8"/>
    <s v="NonSpecific Product (999)"/>
    <s v="Cheyenne Light Fuel &amp; Power Co"/>
    <x v="2"/>
    <x v="5"/>
  </r>
  <r>
    <n v="5"/>
    <n v="999"/>
    <x v="14"/>
    <s v="106000 Completed Constr not Classfd"/>
    <n v="1"/>
    <n v="0"/>
    <n v="0"/>
    <n v="0"/>
    <n v="0"/>
    <n v="0"/>
    <n v="0"/>
    <n v="0"/>
    <s v="Wyoming"/>
    <d v="2022-12-01T00:00:00"/>
    <d v="2023-12-01T00:00:00"/>
    <x v="9"/>
    <s v="NonSpecific Product (999)"/>
    <s v="Cheyenne Light Fuel &amp; Power Co"/>
    <x v="2"/>
    <x v="5"/>
  </r>
  <r>
    <n v="5"/>
    <n v="999"/>
    <x v="14"/>
    <s v="106000 Completed Constr not Classfd"/>
    <n v="1"/>
    <n v="0"/>
    <n v="0"/>
    <n v="0"/>
    <n v="0"/>
    <n v="0"/>
    <n v="0"/>
    <n v="0"/>
    <s v="Wyoming"/>
    <d v="2022-12-01T00:00:00"/>
    <d v="2023-12-01T00:00:00"/>
    <x v="10"/>
    <s v="NonSpecific Product (999)"/>
    <s v="Cheyenne Light Fuel &amp; Power Co"/>
    <x v="2"/>
    <x v="5"/>
  </r>
  <r>
    <n v="5"/>
    <n v="999"/>
    <x v="15"/>
    <s v="106000 Completed Constr not Classfd"/>
    <n v="1"/>
    <n v="0"/>
    <n v="0"/>
    <n v="0"/>
    <n v="0"/>
    <n v="0"/>
    <n v="0"/>
    <n v="0"/>
    <s v="Wyoming"/>
    <d v="2022-12-01T00:00:00"/>
    <d v="2023-12-01T00:00:00"/>
    <x v="11"/>
    <s v="NonSpecific Product (999)"/>
    <s v="Cheyenne Light Fuel &amp; Power Co"/>
    <x v="2"/>
    <x v="5"/>
  </r>
  <r>
    <n v="5"/>
    <n v="999"/>
    <x v="15"/>
    <s v="106000 Completed Constr not Classfd"/>
    <n v="1"/>
    <n v="0"/>
    <n v="0"/>
    <n v="0"/>
    <n v="0"/>
    <n v="0"/>
    <n v="0"/>
    <n v="0"/>
    <s v="Wyoming"/>
    <d v="2022-12-01T00:00:00"/>
    <d v="2023-12-01T00:00:00"/>
    <x v="12"/>
    <s v="NonSpecific Product (999)"/>
    <s v="Cheyenne Light Fuel &amp; Power Co"/>
    <x v="2"/>
    <x v="5"/>
  </r>
  <r>
    <n v="5"/>
    <n v="999"/>
    <x v="15"/>
    <s v="106000 Completed Constr not Classfd"/>
    <n v="1"/>
    <n v="0"/>
    <n v="0"/>
    <n v="0"/>
    <n v="0"/>
    <n v="0"/>
    <n v="0"/>
    <n v="0"/>
    <s v="Wyoming"/>
    <d v="2022-12-01T00:00:00"/>
    <d v="2023-12-01T00:00:00"/>
    <x v="0"/>
    <s v="NonSpecific Product (999)"/>
    <s v="Cheyenne Light Fuel &amp; Power Co"/>
    <x v="2"/>
    <x v="5"/>
  </r>
  <r>
    <n v="5"/>
    <n v="999"/>
    <x v="15"/>
    <s v="106000 Completed Constr not Classfd"/>
    <n v="1"/>
    <n v="0"/>
    <n v="0"/>
    <n v="0"/>
    <n v="0"/>
    <n v="0"/>
    <n v="0"/>
    <n v="0"/>
    <s v="Wyoming"/>
    <d v="2022-12-01T00:00:00"/>
    <d v="2023-12-01T00:00:00"/>
    <x v="1"/>
    <s v="NonSpecific Product (999)"/>
    <s v="Cheyenne Light Fuel &amp; Power Co"/>
    <x v="2"/>
    <x v="5"/>
  </r>
  <r>
    <n v="5"/>
    <n v="999"/>
    <x v="15"/>
    <s v="106000 Completed Constr not Classfd"/>
    <n v="1"/>
    <n v="0"/>
    <n v="0"/>
    <n v="0"/>
    <n v="0"/>
    <n v="0"/>
    <n v="0"/>
    <n v="0"/>
    <s v="Wyoming"/>
    <d v="2022-12-01T00:00:00"/>
    <d v="2023-12-01T00:00:00"/>
    <x v="2"/>
    <s v="NonSpecific Product (999)"/>
    <s v="Cheyenne Light Fuel &amp; Power Co"/>
    <x v="2"/>
    <x v="5"/>
  </r>
  <r>
    <n v="5"/>
    <n v="999"/>
    <x v="15"/>
    <s v="106000 Completed Constr not Classfd"/>
    <n v="1"/>
    <n v="0"/>
    <n v="0"/>
    <n v="0"/>
    <n v="0"/>
    <n v="0"/>
    <n v="0"/>
    <n v="0"/>
    <s v="Wyoming"/>
    <d v="2022-12-01T00:00:00"/>
    <d v="2023-12-01T00:00:00"/>
    <x v="3"/>
    <s v="NonSpecific Product (999)"/>
    <s v="Cheyenne Light Fuel &amp; Power Co"/>
    <x v="2"/>
    <x v="5"/>
  </r>
  <r>
    <n v="5"/>
    <n v="999"/>
    <x v="15"/>
    <s v="106000 Completed Constr not Classfd"/>
    <n v="1"/>
    <n v="0"/>
    <n v="0"/>
    <n v="0"/>
    <n v="0"/>
    <n v="0"/>
    <n v="0"/>
    <n v="0"/>
    <s v="Wyoming"/>
    <d v="2022-12-01T00:00:00"/>
    <d v="2023-12-01T00:00:00"/>
    <x v="4"/>
    <s v="NonSpecific Product (999)"/>
    <s v="Cheyenne Light Fuel &amp; Power Co"/>
    <x v="2"/>
    <x v="5"/>
  </r>
  <r>
    <n v="5"/>
    <n v="999"/>
    <x v="15"/>
    <s v="106000 Completed Constr not Classfd"/>
    <n v="1"/>
    <n v="0"/>
    <n v="0"/>
    <n v="0"/>
    <n v="0"/>
    <n v="0"/>
    <n v="0"/>
    <n v="0"/>
    <s v="Wyoming"/>
    <d v="2022-12-01T00:00:00"/>
    <d v="2023-12-01T00:00:00"/>
    <x v="5"/>
    <s v="NonSpecific Product (999)"/>
    <s v="Cheyenne Light Fuel &amp; Power Co"/>
    <x v="2"/>
    <x v="5"/>
  </r>
  <r>
    <n v="5"/>
    <n v="999"/>
    <x v="15"/>
    <s v="106000 Completed Constr not Classfd"/>
    <n v="1"/>
    <n v="0"/>
    <n v="0"/>
    <n v="0"/>
    <n v="0"/>
    <n v="0"/>
    <n v="0"/>
    <n v="0"/>
    <s v="Wyoming"/>
    <d v="2022-12-01T00:00:00"/>
    <d v="2023-12-01T00:00:00"/>
    <x v="6"/>
    <s v="NonSpecific Product (999)"/>
    <s v="Cheyenne Light Fuel &amp; Power Co"/>
    <x v="2"/>
    <x v="5"/>
  </r>
  <r>
    <n v="5"/>
    <n v="999"/>
    <x v="15"/>
    <s v="106000 Completed Constr not Classfd"/>
    <n v="1"/>
    <n v="0"/>
    <n v="0"/>
    <n v="0"/>
    <n v="0"/>
    <n v="0"/>
    <n v="0"/>
    <n v="0"/>
    <s v="Wyoming"/>
    <d v="2022-12-01T00:00:00"/>
    <d v="2023-12-01T00:00:00"/>
    <x v="7"/>
    <s v="NonSpecific Product (999)"/>
    <s v="Cheyenne Light Fuel &amp; Power Co"/>
    <x v="2"/>
    <x v="5"/>
  </r>
  <r>
    <n v="5"/>
    <n v="999"/>
    <x v="15"/>
    <s v="106000 Completed Constr not Classfd"/>
    <n v="1"/>
    <n v="0"/>
    <n v="0"/>
    <n v="0"/>
    <n v="0"/>
    <n v="0"/>
    <n v="0"/>
    <n v="0"/>
    <s v="Wyoming"/>
    <d v="2022-12-01T00:00:00"/>
    <d v="2023-12-01T00:00:00"/>
    <x v="8"/>
    <s v="NonSpecific Product (999)"/>
    <s v="Cheyenne Light Fuel &amp; Power Co"/>
    <x v="2"/>
    <x v="5"/>
  </r>
  <r>
    <n v="5"/>
    <n v="999"/>
    <x v="15"/>
    <s v="106000 Completed Constr not Classfd"/>
    <n v="1"/>
    <n v="0"/>
    <n v="0"/>
    <n v="0"/>
    <n v="0"/>
    <n v="0"/>
    <n v="0"/>
    <n v="0"/>
    <s v="Wyoming"/>
    <d v="2022-12-01T00:00:00"/>
    <d v="2023-12-01T00:00:00"/>
    <x v="9"/>
    <s v="NonSpecific Product (999)"/>
    <s v="Cheyenne Light Fuel &amp; Power Co"/>
    <x v="2"/>
    <x v="5"/>
  </r>
  <r>
    <n v="5"/>
    <n v="999"/>
    <x v="15"/>
    <s v="106000 Completed Constr not Classfd"/>
    <n v="1"/>
    <n v="0"/>
    <n v="0"/>
    <n v="0"/>
    <n v="0"/>
    <n v="0"/>
    <n v="0"/>
    <n v="0"/>
    <s v="Wyoming"/>
    <d v="2022-12-01T00:00:00"/>
    <d v="2023-12-01T00:00:00"/>
    <x v="10"/>
    <s v="NonSpecific Product (999)"/>
    <s v="Cheyenne Light Fuel &amp; Power Co"/>
    <x v="2"/>
    <x v="5"/>
  </r>
  <r>
    <n v="5"/>
    <n v="999"/>
    <x v="142"/>
    <s v="106000 Completed Constr not Classfd"/>
    <n v="1"/>
    <n v="0"/>
    <n v="0"/>
    <n v="0"/>
    <n v="0"/>
    <n v="0"/>
    <n v="0"/>
    <n v="0"/>
    <s v="Wyoming"/>
    <d v="2022-12-01T00:00:00"/>
    <d v="2023-12-01T00:00:00"/>
    <x v="11"/>
    <s v="NonSpecific Product (999)"/>
    <s v="Cheyenne Light Fuel &amp; Power Co"/>
    <x v="2"/>
    <x v="5"/>
  </r>
  <r>
    <n v="5"/>
    <n v="999"/>
    <x v="142"/>
    <s v="106000 Completed Constr not Classfd"/>
    <n v="1"/>
    <n v="0"/>
    <n v="0"/>
    <n v="0"/>
    <n v="0"/>
    <n v="0"/>
    <n v="0"/>
    <n v="0"/>
    <s v="Wyoming"/>
    <d v="2022-12-01T00:00:00"/>
    <d v="2023-12-01T00:00:00"/>
    <x v="12"/>
    <s v="NonSpecific Product (999)"/>
    <s v="Cheyenne Light Fuel &amp; Power Co"/>
    <x v="2"/>
    <x v="5"/>
  </r>
  <r>
    <n v="5"/>
    <n v="999"/>
    <x v="142"/>
    <s v="106000 Completed Constr not Classfd"/>
    <n v="1"/>
    <n v="0"/>
    <n v="0"/>
    <n v="0"/>
    <n v="0"/>
    <n v="0"/>
    <n v="0"/>
    <n v="0"/>
    <s v="Wyoming"/>
    <d v="2022-12-01T00:00:00"/>
    <d v="2023-12-01T00:00:00"/>
    <x v="0"/>
    <s v="NonSpecific Product (999)"/>
    <s v="Cheyenne Light Fuel &amp; Power Co"/>
    <x v="2"/>
    <x v="5"/>
  </r>
  <r>
    <n v="5"/>
    <n v="999"/>
    <x v="142"/>
    <s v="106000 Completed Constr not Classfd"/>
    <n v="1"/>
    <n v="0"/>
    <n v="0"/>
    <n v="0"/>
    <n v="0"/>
    <n v="0"/>
    <n v="0"/>
    <n v="0"/>
    <s v="Wyoming"/>
    <d v="2022-12-01T00:00:00"/>
    <d v="2023-12-01T00:00:00"/>
    <x v="1"/>
    <s v="NonSpecific Product (999)"/>
    <s v="Cheyenne Light Fuel &amp; Power Co"/>
    <x v="2"/>
    <x v="5"/>
  </r>
  <r>
    <n v="5"/>
    <n v="999"/>
    <x v="142"/>
    <s v="106000 Completed Constr not Classfd"/>
    <n v="1"/>
    <n v="0"/>
    <n v="0"/>
    <n v="0"/>
    <n v="0"/>
    <n v="0"/>
    <n v="0"/>
    <n v="0"/>
    <s v="Wyoming"/>
    <d v="2022-12-01T00:00:00"/>
    <d v="2023-12-01T00:00:00"/>
    <x v="2"/>
    <s v="NonSpecific Product (999)"/>
    <s v="Cheyenne Light Fuel &amp; Power Co"/>
    <x v="2"/>
    <x v="5"/>
  </r>
  <r>
    <n v="5"/>
    <n v="999"/>
    <x v="142"/>
    <s v="106000 Completed Constr not Classfd"/>
    <n v="1"/>
    <n v="0"/>
    <n v="0"/>
    <n v="0"/>
    <n v="0"/>
    <n v="0"/>
    <n v="0"/>
    <n v="0"/>
    <s v="Wyoming"/>
    <d v="2022-12-01T00:00:00"/>
    <d v="2023-12-01T00:00:00"/>
    <x v="3"/>
    <s v="NonSpecific Product (999)"/>
    <s v="Cheyenne Light Fuel &amp; Power Co"/>
    <x v="2"/>
    <x v="5"/>
  </r>
  <r>
    <n v="5"/>
    <n v="999"/>
    <x v="142"/>
    <s v="106000 Completed Constr not Classfd"/>
    <n v="1"/>
    <n v="0"/>
    <n v="0"/>
    <n v="0"/>
    <n v="0"/>
    <n v="0"/>
    <n v="0"/>
    <n v="0"/>
    <s v="Wyoming"/>
    <d v="2022-12-01T00:00:00"/>
    <d v="2023-12-01T00:00:00"/>
    <x v="4"/>
    <s v="NonSpecific Product (999)"/>
    <s v="Cheyenne Light Fuel &amp; Power Co"/>
    <x v="2"/>
    <x v="5"/>
  </r>
  <r>
    <n v="5"/>
    <n v="999"/>
    <x v="142"/>
    <s v="106000 Completed Constr not Classfd"/>
    <n v="1"/>
    <n v="0"/>
    <n v="0"/>
    <n v="0"/>
    <n v="0"/>
    <n v="0"/>
    <n v="0"/>
    <n v="0"/>
    <s v="Wyoming"/>
    <d v="2022-12-01T00:00:00"/>
    <d v="2023-12-01T00:00:00"/>
    <x v="5"/>
    <s v="NonSpecific Product (999)"/>
    <s v="Cheyenne Light Fuel &amp; Power Co"/>
    <x v="2"/>
    <x v="5"/>
  </r>
  <r>
    <n v="5"/>
    <n v="999"/>
    <x v="142"/>
    <s v="106000 Completed Constr not Classfd"/>
    <n v="1"/>
    <n v="0"/>
    <n v="0"/>
    <n v="0"/>
    <n v="0"/>
    <n v="0"/>
    <n v="0"/>
    <n v="0"/>
    <s v="Wyoming"/>
    <d v="2022-12-01T00:00:00"/>
    <d v="2023-12-01T00:00:00"/>
    <x v="6"/>
    <s v="NonSpecific Product (999)"/>
    <s v="Cheyenne Light Fuel &amp; Power Co"/>
    <x v="2"/>
    <x v="5"/>
  </r>
  <r>
    <n v="5"/>
    <n v="999"/>
    <x v="142"/>
    <s v="106000 Completed Constr not Classfd"/>
    <n v="1"/>
    <n v="0"/>
    <n v="0"/>
    <n v="0"/>
    <n v="0"/>
    <n v="0"/>
    <n v="0"/>
    <n v="0"/>
    <s v="Wyoming"/>
    <d v="2022-12-01T00:00:00"/>
    <d v="2023-12-01T00:00:00"/>
    <x v="7"/>
    <s v="NonSpecific Product (999)"/>
    <s v="Cheyenne Light Fuel &amp; Power Co"/>
    <x v="2"/>
    <x v="5"/>
  </r>
  <r>
    <n v="5"/>
    <n v="999"/>
    <x v="142"/>
    <s v="106000 Completed Constr not Classfd"/>
    <n v="1"/>
    <n v="0"/>
    <n v="0"/>
    <n v="0"/>
    <n v="0"/>
    <n v="0"/>
    <n v="0"/>
    <n v="0"/>
    <s v="Wyoming"/>
    <d v="2022-12-01T00:00:00"/>
    <d v="2023-12-01T00:00:00"/>
    <x v="8"/>
    <s v="NonSpecific Product (999)"/>
    <s v="Cheyenne Light Fuel &amp; Power Co"/>
    <x v="2"/>
    <x v="5"/>
  </r>
  <r>
    <n v="5"/>
    <n v="999"/>
    <x v="142"/>
    <s v="106000 Completed Constr not Classfd"/>
    <n v="1"/>
    <n v="0"/>
    <n v="0"/>
    <n v="0"/>
    <n v="0"/>
    <n v="0"/>
    <n v="0"/>
    <n v="0"/>
    <s v="Wyoming"/>
    <d v="2022-12-01T00:00:00"/>
    <d v="2023-12-01T00:00:00"/>
    <x v="9"/>
    <s v="NonSpecific Product (999)"/>
    <s v="Cheyenne Light Fuel &amp; Power Co"/>
    <x v="2"/>
    <x v="5"/>
  </r>
  <r>
    <n v="5"/>
    <n v="999"/>
    <x v="142"/>
    <s v="106000 Completed Constr not Classfd"/>
    <n v="1"/>
    <n v="0"/>
    <n v="0"/>
    <n v="0"/>
    <n v="0"/>
    <n v="0"/>
    <n v="0"/>
    <n v="0"/>
    <s v="Wyoming"/>
    <d v="2022-12-01T00:00:00"/>
    <d v="2023-12-01T00:00:00"/>
    <x v="10"/>
    <s v="NonSpecific Product (999)"/>
    <s v="Cheyenne Light Fuel &amp; Power Co"/>
    <x v="2"/>
    <x v="5"/>
  </r>
  <r>
    <n v="5"/>
    <n v="999"/>
    <x v="16"/>
    <s v="106000 Completed Constr not Classfd"/>
    <n v="1"/>
    <n v="0"/>
    <n v="0"/>
    <n v="0"/>
    <n v="0"/>
    <n v="0"/>
    <n v="0"/>
    <n v="0"/>
    <s v="Wyoming"/>
    <d v="2022-12-01T00:00:00"/>
    <d v="2023-12-01T00:00:00"/>
    <x v="11"/>
    <s v="NonSpecific Product (999)"/>
    <s v="Cheyenne Light Fuel &amp; Power Co"/>
    <x v="2"/>
    <x v="6"/>
  </r>
  <r>
    <n v="5"/>
    <n v="999"/>
    <x v="16"/>
    <s v="106000 Completed Constr not Classfd"/>
    <n v="1"/>
    <n v="0"/>
    <n v="0"/>
    <n v="0"/>
    <n v="0"/>
    <n v="0"/>
    <n v="0"/>
    <n v="0"/>
    <s v="Wyoming"/>
    <d v="2022-12-01T00:00:00"/>
    <d v="2023-12-01T00:00:00"/>
    <x v="12"/>
    <s v="NonSpecific Product (999)"/>
    <s v="Cheyenne Light Fuel &amp; Power Co"/>
    <x v="2"/>
    <x v="6"/>
  </r>
  <r>
    <n v="5"/>
    <n v="999"/>
    <x v="16"/>
    <s v="106000 Completed Constr not Classfd"/>
    <n v="1"/>
    <n v="0"/>
    <n v="0"/>
    <n v="0"/>
    <n v="0"/>
    <n v="0"/>
    <n v="0"/>
    <n v="0"/>
    <s v="Wyoming"/>
    <d v="2022-12-01T00:00:00"/>
    <d v="2023-12-01T00:00:00"/>
    <x v="0"/>
    <s v="NonSpecific Product (999)"/>
    <s v="Cheyenne Light Fuel &amp; Power Co"/>
    <x v="2"/>
    <x v="6"/>
  </r>
  <r>
    <n v="5"/>
    <n v="999"/>
    <x v="16"/>
    <s v="106000 Completed Constr not Classfd"/>
    <n v="1"/>
    <n v="0"/>
    <n v="0"/>
    <n v="0"/>
    <n v="0"/>
    <n v="0"/>
    <n v="0"/>
    <n v="0"/>
    <s v="Wyoming"/>
    <d v="2022-12-01T00:00:00"/>
    <d v="2023-12-01T00:00:00"/>
    <x v="1"/>
    <s v="NonSpecific Product (999)"/>
    <s v="Cheyenne Light Fuel &amp; Power Co"/>
    <x v="2"/>
    <x v="6"/>
  </r>
  <r>
    <n v="5"/>
    <n v="999"/>
    <x v="16"/>
    <s v="106000 Completed Constr not Classfd"/>
    <n v="1"/>
    <n v="0"/>
    <n v="0"/>
    <n v="0"/>
    <n v="0"/>
    <n v="0"/>
    <n v="0"/>
    <n v="0"/>
    <s v="Wyoming"/>
    <d v="2022-12-01T00:00:00"/>
    <d v="2023-12-01T00:00:00"/>
    <x v="2"/>
    <s v="NonSpecific Product (999)"/>
    <s v="Cheyenne Light Fuel &amp; Power Co"/>
    <x v="2"/>
    <x v="6"/>
  </r>
  <r>
    <n v="5"/>
    <n v="999"/>
    <x v="16"/>
    <s v="106000 Completed Constr not Classfd"/>
    <n v="1"/>
    <n v="0"/>
    <n v="0"/>
    <n v="0"/>
    <n v="0"/>
    <n v="0"/>
    <n v="0"/>
    <n v="0"/>
    <s v="Wyoming"/>
    <d v="2022-12-01T00:00:00"/>
    <d v="2023-12-01T00:00:00"/>
    <x v="3"/>
    <s v="NonSpecific Product (999)"/>
    <s v="Cheyenne Light Fuel &amp; Power Co"/>
    <x v="2"/>
    <x v="6"/>
  </r>
  <r>
    <n v="5"/>
    <n v="999"/>
    <x v="16"/>
    <s v="106000 Completed Constr not Classfd"/>
    <n v="1"/>
    <n v="0"/>
    <n v="0"/>
    <n v="0"/>
    <n v="0"/>
    <n v="0"/>
    <n v="0"/>
    <n v="0"/>
    <s v="Wyoming"/>
    <d v="2022-12-01T00:00:00"/>
    <d v="2023-12-01T00:00:00"/>
    <x v="4"/>
    <s v="NonSpecific Product (999)"/>
    <s v="Cheyenne Light Fuel &amp; Power Co"/>
    <x v="2"/>
    <x v="6"/>
  </r>
  <r>
    <n v="5"/>
    <n v="999"/>
    <x v="16"/>
    <s v="106000 Completed Constr not Classfd"/>
    <n v="1"/>
    <n v="0"/>
    <n v="0"/>
    <n v="0"/>
    <n v="0"/>
    <n v="0"/>
    <n v="0"/>
    <n v="0"/>
    <s v="Wyoming"/>
    <d v="2022-12-01T00:00:00"/>
    <d v="2023-12-01T00:00:00"/>
    <x v="5"/>
    <s v="NonSpecific Product (999)"/>
    <s v="Cheyenne Light Fuel &amp; Power Co"/>
    <x v="2"/>
    <x v="6"/>
  </r>
  <r>
    <n v="5"/>
    <n v="999"/>
    <x v="16"/>
    <s v="106000 Completed Constr not Classfd"/>
    <n v="1"/>
    <n v="0"/>
    <n v="0"/>
    <n v="0"/>
    <n v="0"/>
    <n v="0"/>
    <n v="0"/>
    <n v="0"/>
    <s v="Wyoming"/>
    <d v="2022-12-01T00:00:00"/>
    <d v="2023-12-01T00:00:00"/>
    <x v="6"/>
    <s v="NonSpecific Product (999)"/>
    <s v="Cheyenne Light Fuel &amp; Power Co"/>
    <x v="2"/>
    <x v="6"/>
  </r>
  <r>
    <n v="5"/>
    <n v="999"/>
    <x v="16"/>
    <s v="106000 Completed Constr not Classfd"/>
    <n v="1"/>
    <n v="0"/>
    <n v="0"/>
    <n v="0"/>
    <n v="0"/>
    <n v="0"/>
    <n v="0"/>
    <n v="0"/>
    <s v="Wyoming"/>
    <d v="2022-12-01T00:00:00"/>
    <d v="2023-12-01T00:00:00"/>
    <x v="7"/>
    <s v="NonSpecific Product (999)"/>
    <s v="Cheyenne Light Fuel &amp; Power Co"/>
    <x v="2"/>
    <x v="6"/>
  </r>
  <r>
    <n v="5"/>
    <n v="999"/>
    <x v="16"/>
    <s v="106000 Completed Constr not Classfd"/>
    <n v="1"/>
    <n v="0"/>
    <n v="0"/>
    <n v="0"/>
    <n v="0"/>
    <n v="0"/>
    <n v="0"/>
    <n v="0"/>
    <s v="Wyoming"/>
    <d v="2022-12-01T00:00:00"/>
    <d v="2023-12-01T00:00:00"/>
    <x v="8"/>
    <s v="NonSpecific Product (999)"/>
    <s v="Cheyenne Light Fuel &amp; Power Co"/>
    <x v="2"/>
    <x v="6"/>
  </r>
  <r>
    <n v="5"/>
    <n v="999"/>
    <x v="16"/>
    <s v="106000 Completed Constr not Classfd"/>
    <n v="1"/>
    <n v="0"/>
    <n v="0"/>
    <n v="0"/>
    <n v="0"/>
    <n v="0"/>
    <n v="0"/>
    <n v="0"/>
    <s v="Wyoming"/>
    <d v="2022-12-01T00:00:00"/>
    <d v="2023-12-01T00:00:00"/>
    <x v="9"/>
    <s v="NonSpecific Product (999)"/>
    <s v="Cheyenne Light Fuel &amp; Power Co"/>
    <x v="2"/>
    <x v="6"/>
  </r>
  <r>
    <n v="5"/>
    <n v="999"/>
    <x v="16"/>
    <s v="106000 Completed Constr not Classfd"/>
    <n v="1"/>
    <n v="0"/>
    <n v="0"/>
    <n v="0"/>
    <n v="0"/>
    <n v="0"/>
    <n v="0"/>
    <n v="0"/>
    <s v="Wyoming"/>
    <d v="2022-12-01T00:00:00"/>
    <d v="2023-12-01T00:00:00"/>
    <x v="10"/>
    <s v="NonSpecific Product (999)"/>
    <s v="Cheyenne Light Fuel &amp; Power Co"/>
    <x v="2"/>
    <x v="6"/>
  </r>
  <r>
    <n v="5"/>
    <n v="999"/>
    <x v="17"/>
    <s v="106000 Completed Constr not Classfd"/>
    <n v="1"/>
    <n v="0"/>
    <n v="1353.58"/>
    <n v="0"/>
    <n v="0"/>
    <n v="0"/>
    <n v="0"/>
    <n v="1353.58"/>
    <s v="Wyoming"/>
    <d v="2022-12-01T00:00:00"/>
    <d v="2023-12-01T00:00:00"/>
    <x v="11"/>
    <s v="NonSpecific Product (999)"/>
    <s v="Cheyenne Light Fuel &amp; Power Co"/>
    <x v="2"/>
    <x v="7"/>
  </r>
  <r>
    <n v="5"/>
    <n v="999"/>
    <x v="17"/>
    <s v="106000 Completed Constr not Classfd"/>
    <n v="1"/>
    <n v="1353.58"/>
    <n v="0"/>
    <n v="0"/>
    <n v="0"/>
    <n v="0"/>
    <n v="0"/>
    <n v="1353.58"/>
    <s v="Wyoming"/>
    <d v="2022-12-01T00:00:00"/>
    <d v="2023-12-01T00:00:00"/>
    <x v="12"/>
    <s v="NonSpecific Product (999)"/>
    <s v="Cheyenne Light Fuel &amp; Power Co"/>
    <x v="2"/>
    <x v="7"/>
  </r>
  <r>
    <n v="5"/>
    <n v="999"/>
    <x v="17"/>
    <s v="106000 Completed Constr not Classfd"/>
    <n v="1"/>
    <n v="1353.58"/>
    <n v="-1353.58"/>
    <n v="0"/>
    <n v="0"/>
    <n v="0"/>
    <n v="0"/>
    <n v="0"/>
    <s v="Wyoming"/>
    <d v="2022-12-01T00:00:00"/>
    <d v="2023-12-01T00:00:00"/>
    <x v="0"/>
    <s v="NonSpecific Product (999)"/>
    <s v="Cheyenne Light Fuel &amp; Power Co"/>
    <x v="2"/>
    <x v="7"/>
  </r>
  <r>
    <n v="5"/>
    <n v="999"/>
    <x v="17"/>
    <s v="106000 Completed Constr not Classfd"/>
    <n v="1"/>
    <n v="0"/>
    <n v="0"/>
    <n v="0"/>
    <n v="0"/>
    <n v="0"/>
    <n v="0"/>
    <n v="0"/>
    <s v="Wyoming"/>
    <d v="2022-12-01T00:00:00"/>
    <d v="2023-12-01T00:00:00"/>
    <x v="1"/>
    <s v="NonSpecific Product (999)"/>
    <s v="Cheyenne Light Fuel &amp; Power Co"/>
    <x v="2"/>
    <x v="7"/>
  </r>
  <r>
    <n v="5"/>
    <n v="999"/>
    <x v="17"/>
    <s v="106000 Completed Constr not Classfd"/>
    <n v="1"/>
    <n v="0"/>
    <n v="0"/>
    <n v="0"/>
    <n v="0"/>
    <n v="0"/>
    <n v="0"/>
    <n v="0"/>
    <s v="Wyoming"/>
    <d v="2022-12-01T00:00:00"/>
    <d v="2023-12-01T00:00:00"/>
    <x v="2"/>
    <s v="NonSpecific Product (999)"/>
    <s v="Cheyenne Light Fuel &amp; Power Co"/>
    <x v="2"/>
    <x v="7"/>
  </r>
  <r>
    <n v="5"/>
    <n v="999"/>
    <x v="17"/>
    <s v="106000 Completed Constr not Classfd"/>
    <n v="1"/>
    <n v="0"/>
    <n v="0"/>
    <n v="0"/>
    <n v="0"/>
    <n v="0"/>
    <n v="0"/>
    <n v="0"/>
    <s v="Wyoming"/>
    <d v="2022-12-01T00:00:00"/>
    <d v="2023-12-01T00:00:00"/>
    <x v="3"/>
    <s v="NonSpecific Product (999)"/>
    <s v="Cheyenne Light Fuel &amp; Power Co"/>
    <x v="2"/>
    <x v="7"/>
  </r>
  <r>
    <n v="5"/>
    <n v="999"/>
    <x v="17"/>
    <s v="106000 Completed Constr not Classfd"/>
    <n v="1"/>
    <n v="0"/>
    <n v="0"/>
    <n v="0"/>
    <n v="0"/>
    <n v="0"/>
    <n v="0"/>
    <n v="0"/>
    <s v="Wyoming"/>
    <d v="2022-12-01T00:00:00"/>
    <d v="2023-12-01T00:00:00"/>
    <x v="4"/>
    <s v="NonSpecific Product (999)"/>
    <s v="Cheyenne Light Fuel &amp; Power Co"/>
    <x v="2"/>
    <x v="7"/>
  </r>
  <r>
    <n v="5"/>
    <n v="999"/>
    <x v="17"/>
    <s v="106000 Completed Constr not Classfd"/>
    <n v="1"/>
    <n v="0"/>
    <n v="0"/>
    <n v="0"/>
    <n v="0"/>
    <n v="0"/>
    <n v="0"/>
    <n v="0"/>
    <s v="Wyoming"/>
    <d v="2022-12-01T00:00:00"/>
    <d v="2023-12-01T00:00:00"/>
    <x v="5"/>
    <s v="NonSpecific Product (999)"/>
    <s v="Cheyenne Light Fuel &amp; Power Co"/>
    <x v="2"/>
    <x v="7"/>
  </r>
  <r>
    <n v="5"/>
    <n v="999"/>
    <x v="17"/>
    <s v="106000 Completed Constr not Classfd"/>
    <n v="1"/>
    <n v="0"/>
    <n v="0"/>
    <n v="0"/>
    <n v="0"/>
    <n v="0"/>
    <n v="0"/>
    <n v="0"/>
    <s v="Wyoming"/>
    <d v="2022-12-01T00:00:00"/>
    <d v="2023-12-01T00:00:00"/>
    <x v="6"/>
    <s v="NonSpecific Product (999)"/>
    <s v="Cheyenne Light Fuel &amp; Power Co"/>
    <x v="2"/>
    <x v="7"/>
  </r>
  <r>
    <n v="5"/>
    <n v="999"/>
    <x v="17"/>
    <s v="106000 Completed Constr not Classfd"/>
    <n v="1"/>
    <n v="0"/>
    <n v="0"/>
    <n v="0"/>
    <n v="0"/>
    <n v="0"/>
    <n v="0"/>
    <n v="0"/>
    <s v="Wyoming"/>
    <d v="2022-12-01T00:00:00"/>
    <d v="2023-12-01T00:00:00"/>
    <x v="7"/>
    <s v="NonSpecific Product (999)"/>
    <s v="Cheyenne Light Fuel &amp; Power Co"/>
    <x v="2"/>
    <x v="7"/>
  </r>
  <r>
    <n v="5"/>
    <n v="999"/>
    <x v="17"/>
    <s v="106000 Completed Constr not Classfd"/>
    <n v="1"/>
    <n v="0"/>
    <n v="0"/>
    <n v="0"/>
    <n v="0"/>
    <n v="0"/>
    <n v="0"/>
    <n v="0"/>
    <s v="Wyoming"/>
    <d v="2022-12-01T00:00:00"/>
    <d v="2023-12-01T00:00:00"/>
    <x v="8"/>
    <s v="NonSpecific Product (999)"/>
    <s v="Cheyenne Light Fuel &amp; Power Co"/>
    <x v="2"/>
    <x v="7"/>
  </r>
  <r>
    <n v="5"/>
    <n v="999"/>
    <x v="17"/>
    <s v="106000 Completed Constr not Classfd"/>
    <n v="1"/>
    <n v="0"/>
    <n v="0"/>
    <n v="0"/>
    <n v="0"/>
    <n v="0"/>
    <n v="0"/>
    <n v="0"/>
    <s v="Wyoming"/>
    <d v="2022-12-01T00:00:00"/>
    <d v="2023-12-01T00:00:00"/>
    <x v="9"/>
    <s v="NonSpecific Product (999)"/>
    <s v="Cheyenne Light Fuel &amp; Power Co"/>
    <x v="2"/>
    <x v="7"/>
  </r>
  <r>
    <n v="5"/>
    <n v="999"/>
    <x v="17"/>
    <s v="106000 Completed Constr not Classfd"/>
    <n v="1"/>
    <n v="0"/>
    <n v="0"/>
    <n v="0"/>
    <n v="0"/>
    <n v="0"/>
    <n v="0"/>
    <n v="0"/>
    <s v="Wyoming"/>
    <d v="2022-12-01T00:00:00"/>
    <d v="2023-12-01T00:00:00"/>
    <x v="10"/>
    <s v="NonSpecific Product (999)"/>
    <s v="Cheyenne Light Fuel &amp; Power Co"/>
    <x v="2"/>
    <x v="7"/>
  </r>
  <r>
    <n v="5"/>
    <n v="999"/>
    <x v="20"/>
    <s v="106000 Completed Constr not Classfd"/>
    <n v="1"/>
    <n v="0"/>
    <n v="0"/>
    <n v="0"/>
    <n v="0"/>
    <n v="0"/>
    <n v="0"/>
    <n v="0"/>
    <s v="Wyoming"/>
    <d v="2022-12-01T00:00:00"/>
    <d v="2023-12-01T00:00:00"/>
    <x v="11"/>
    <s v="NonSpecific Product (999)"/>
    <s v="Cheyenne Light Fuel &amp; Power Co"/>
    <x v="2"/>
    <x v="9"/>
  </r>
  <r>
    <n v="5"/>
    <n v="999"/>
    <x v="20"/>
    <s v="106000 Completed Constr not Classfd"/>
    <n v="1"/>
    <n v="0"/>
    <n v="0"/>
    <n v="0"/>
    <n v="0"/>
    <n v="0"/>
    <n v="0"/>
    <n v="0"/>
    <s v="Wyoming"/>
    <d v="2022-12-01T00:00:00"/>
    <d v="2023-12-01T00:00:00"/>
    <x v="12"/>
    <s v="NonSpecific Product (999)"/>
    <s v="Cheyenne Light Fuel &amp; Power Co"/>
    <x v="2"/>
    <x v="9"/>
  </r>
  <r>
    <n v="5"/>
    <n v="999"/>
    <x v="20"/>
    <s v="106000 Completed Constr not Classfd"/>
    <n v="1"/>
    <n v="0"/>
    <n v="0"/>
    <n v="0"/>
    <n v="0"/>
    <n v="0"/>
    <n v="0"/>
    <n v="0"/>
    <s v="Wyoming"/>
    <d v="2022-12-01T00:00:00"/>
    <d v="2023-12-01T00:00:00"/>
    <x v="0"/>
    <s v="NonSpecific Product (999)"/>
    <s v="Cheyenne Light Fuel &amp; Power Co"/>
    <x v="2"/>
    <x v="9"/>
  </r>
  <r>
    <n v="5"/>
    <n v="999"/>
    <x v="20"/>
    <s v="106000 Completed Constr not Classfd"/>
    <n v="1"/>
    <n v="0"/>
    <n v="0"/>
    <n v="0"/>
    <n v="0"/>
    <n v="0"/>
    <n v="0"/>
    <n v="0"/>
    <s v="Wyoming"/>
    <d v="2022-12-01T00:00:00"/>
    <d v="2023-12-01T00:00:00"/>
    <x v="1"/>
    <s v="NonSpecific Product (999)"/>
    <s v="Cheyenne Light Fuel &amp; Power Co"/>
    <x v="2"/>
    <x v="9"/>
  </r>
  <r>
    <n v="5"/>
    <n v="999"/>
    <x v="20"/>
    <s v="106000 Completed Constr not Classfd"/>
    <n v="1"/>
    <n v="0"/>
    <n v="0"/>
    <n v="0"/>
    <n v="0"/>
    <n v="0"/>
    <n v="0"/>
    <n v="0"/>
    <s v="Wyoming"/>
    <d v="2022-12-01T00:00:00"/>
    <d v="2023-12-01T00:00:00"/>
    <x v="2"/>
    <s v="NonSpecific Product (999)"/>
    <s v="Cheyenne Light Fuel &amp; Power Co"/>
    <x v="2"/>
    <x v="9"/>
  </r>
  <r>
    <n v="5"/>
    <n v="999"/>
    <x v="20"/>
    <s v="106000 Completed Constr not Classfd"/>
    <n v="1"/>
    <n v="0"/>
    <n v="0"/>
    <n v="0"/>
    <n v="0"/>
    <n v="0"/>
    <n v="0"/>
    <n v="0"/>
    <s v="Wyoming"/>
    <d v="2022-12-01T00:00:00"/>
    <d v="2023-12-01T00:00:00"/>
    <x v="3"/>
    <s v="NonSpecific Product (999)"/>
    <s v="Cheyenne Light Fuel &amp; Power Co"/>
    <x v="2"/>
    <x v="9"/>
  </r>
  <r>
    <n v="5"/>
    <n v="999"/>
    <x v="20"/>
    <s v="106000 Completed Constr not Classfd"/>
    <n v="1"/>
    <n v="0"/>
    <n v="0"/>
    <n v="0"/>
    <n v="0"/>
    <n v="0"/>
    <n v="0"/>
    <n v="0"/>
    <s v="Wyoming"/>
    <d v="2022-12-01T00:00:00"/>
    <d v="2023-12-01T00:00:00"/>
    <x v="4"/>
    <s v="NonSpecific Product (999)"/>
    <s v="Cheyenne Light Fuel &amp; Power Co"/>
    <x v="2"/>
    <x v="9"/>
  </r>
  <r>
    <n v="5"/>
    <n v="999"/>
    <x v="20"/>
    <s v="106000 Completed Constr not Classfd"/>
    <n v="1"/>
    <n v="0"/>
    <n v="0"/>
    <n v="0"/>
    <n v="0"/>
    <n v="0"/>
    <n v="0"/>
    <n v="0"/>
    <s v="Wyoming"/>
    <d v="2022-12-01T00:00:00"/>
    <d v="2023-12-01T00:00:00"/>
    <x v="5"/>
    <s v="NonSpecific Product (999)"/>
    <s v="Cheyenne Light Fuel &amp; Power Co"/>
    <x v="2"/>
    <x v="9"/>
  </r>
  <r>
    <n v="5"/>
    <n v="999"/>
    <x v="20"/>
    <s v="106000 Completed Constr not Classfd"/>
    <n v="1"/>
    <n v="0"/>
    <n v="0"/>
    <n v="0"/>
    <n v="0"/>
    <n v="0"/>
    <n v="0"/>
    <n v="0"/>
    <s v="Wyoming"/>
    <d v="2022-12-01T00:00:00"/>
    <d v="2023-12-01T00:00:00"/>
    <x v="6"/>
    <s v="NonSpecific Product (999)"/>
    <s v="Cheyenne Light Fuel &amp; Power Co"/>
    <x v="2"/>
    <x v="9"/>
  </r>
  <r>
    <n v="5"/>
    <n v="999"/>
    <x v="20"/>
    <s v="106000 Completed Constr not Classfd"/>
    <n v="1"/>
    <n v="0"/>
    <n v="0"/>
    <n v="0"/>
    <n v="0"/>
    <n v="0"/>
    <n v="0"/>
    <n v="0"/>
    <s v="Wyoming"/>
    <d v="2022-12-01T00:00:00"/>
    <d v="2023-12-01T00:00:00"/>
    <x v="7"/>
    <s v="NonSpecific Product (999)"/>
    <s v="Cheyenne Light Fuel &amp; Power Co"/>
    <x v="2"/>
    <x v="9"/>
  </r>
  <r>
    <n v="5"/>
    <n v="999"/>
    <x v="20"/>
    <s v="106000 Completed Constr not Classfd"/>
    <n v="1"/>
    <n v="0"/>
    <n v="0"/>
    <n v="0"/>
    <n v="0"/>
    <n v="0"/>
    <n v="0"/>
    <n v="0"/>
    <s v="Wyoming"/>
    <d v="2022-12-01T00:00:00"/>
    <d v="2023-12-01T00:00:00"/>
    <x v="8"/>
    <s v="NonSpecific Product (999)"/>
    <s v="Cheyenne Light Fuel &amp; Power Co"/>
    <x v="2"/>
    <x v="9"/>
  </r>
  <r>
    <n v="5"/>
    <n v="999"/>
    <x v="20"/>
    <s v="106000 Completed Constr not Classfd"/>
    <n v="1"/>
    <n v="0"/>
    <n v="0"/>
    <n v="0"/>
    <n v="0"/>
    <n v="0"/>
    <n v="0"/>
    <n v="0"/>
    <s v="Wyoming"/>
    <d v="2022-12-01T00:00:00"/>
    <d v="2023-12-01T00:00:00"/>
    <x v="9"/>
    <s v="NonSpecific Product (999)"/>
    <s v="Cheyenne Light Fuel &amp; Power Co"/>
    <x v="2"/>
    <x v="9"/>
  </r>
  <r>
    <n v="5"/>
    <n v="999"/>
    <x v="20"/>
    <s v="106000 Completed Constr not Classfd"/>
    <n v="1"/>
    <n v="0"/>
    <n v="0"/>
    <n v="0"/>
    <n v="0"/>
    <n v="0"/>
    <n v="0"/>
    <n v="0"/>
    <s v="Wyoming"/>
    <d v="2022-12-01T00:00:00"/>
    <d v="2023-12-01T00:00:00"/>
    <x v="10"/>
    <s v="NonSpecific Product (999)"/>
    <s v="Cheyenne Light Fuel &amp; Power Co"/>
    <x v="2"/>
    <x v="9"/>
  </r>
  <r>
    <n v="5"/>
    <n v="999"/>
    <x v="21"/>
    <s v="106000 Completed Constr not Classfd"/>
    <n v="1"/>
    <n v="0"/>
    <n v="0"/>
    <n v="0"/>
    <n v="0"/>
    <n v="0"/>
    <n v="0"/>
    <n v="0"/>
    <s v="Wyoming"/>
    <d v="2022-12-01T00:00:00"/>
    <d v="2023-12-01T00:00:00"/>
    <x v="11"/>
    <s v="NonSpecific Product (999)"/>
    <s v="Cheyenne Light Fuel &amp; Power Co"/>
    <x v="2"/>
    <x v="10"/>
  </r>
  <r>
    <n v="5"/>
    <n v="999"/>
    <x v="21"/>
    <s v="106000 Completed Constr not Classfd"/>
    <n v="1"/>
    <n v="0"/>
    <n v="0"/>
    <n v="0"/>
    <n v="0"/>
    <n v="0"/>
    <n v="0"/>
    <n v="0"/>
    <s v="Wyoming"/>
    <d v="2022-12-01T00:00:00"/>
    <d v="2023-12-01T00:00:00"/>
    <x v="12"/>
    <s v="NonSpecific Product (999)"/>
    <s v="Cheyenne Light Fuel &amp; Power Co"/>
    <x v="2"/>
    <x v="10"/>
  </r>
  <r>
    <n v="5"/>
    <n v="999"/>
    <x v="21"/>
    <s v="106000 Completed Constr not Classfd"/>
    <n v="1"/>
    <n v="0"/>
    <n v="0"/>
    <n v="0"/>
    <n v="0"/>
    <n v="0"/>
    <n v="0"/>
    <n v="0"/>
    <s v="Wyoming"/>
    <d v="2022-12-01T00:00:00"/>
    <d v="2023-12-01T00:00:00"/>
    <x v="0"/>
    <s v="NonSpecific Product (999)"/>
    <s v="Cheyenne Light Fuel &amp; Power Co"/>
    <x v="2"/>
    <x v="10"/>
  </r>
  <r>
    <n v="5"/>
    <n v="999"/>
    <x v="21"/>
    <s v="106000 Completed Constr not Classfd"/>
    <n v="1"/>
    <n v="0"/>
    <n v="0"/>
    <n v="0"/>
    <n v="0"/>
    <n v="0"/>
    <n v="0"/>
    <n v="0"/>
    <s v="Wyoming"/>
    <d v="2022-12-01T00:00:00"/>
    <d v="2023-12-01T00:00:00"/>
    <x v="1"/>
    <s v="NonSpecific Product (999)"/>
    <s v="Cheyenne Light Fuel &amp; Power Co"/>
    <x v="2"/>
    <x v="10"/>
  </r>
  <r>
    <n v="5"/>
    <n v="999"/>
    <x v="21"/>
    <s v="106000 Completed Constr not Classfd"/>
    <n v="1"/>
    <n v="0"/>
    <n v="0"/>
    <n v="0"/>
    <n v="0"/>
    <n v="0"/>
    <n v="0"/>
    <n v="0"/>
    <s v="Wyoming"/>
    <d v="2022-12-01T00:00:00"/>
    <d v="2023-12-01T00:00:00"/>
    <x v="2"/>
    <s v="NonSpecific Product (999)"/>
    <s v="Cheyenne Light Fuel &amp; Power Co"/>
    <x v="2"/>
    <x v="10"/>
  </r>
  <r>
    <n v="5"/>
    <n v="999"/>
    <x v="21"/>
    <s v="106000 Completed Constr not Classfd"/>
    <n v="1"/>
    <n v="0"/>
    <n v="0"/>
    <n v="0"/>
    <n v="0"/>
    <n v="0"/>
    <n v="0"/>
    <n v="0"/>
    <s v="Wyoming"/>
    <d v="2022-12-01T00:00:00"/>
    <d v="2023-12-01T00:00:00"/>
    <x v="3"/>
    <s v="NonSpecific Product (999)"/>
    <s v="Cheyenne Light Fuel &amp; Power Co"/>
    <x v="2"/>
    <x v="10"/>
  </r>
  <r>
    <n v="5"/>
    <n v="999"/>
    <x v="21"/>
    <s v="106000 Completed Constr not Classfd"/>
    <n v="1"/>
    <n v="0"/>
    <n v="0"/>
    <n v="0"/>
    <n v="0"/>
    <n v="0"/>
    <n v="0"/>
    <n v="0"/>
    <s v="Wyoming"/>
    <d v="2022-12-01T00:00:00"/>
    <d v="2023-12-01T00:00:00"/>
    <x v="4"/>
    <s v="NonSpecific Product (999)"/>
    <s v="Cheyenne Light Fuel &amp; Power Co"/>
    <x v="2"/>
    <x v="10"/>
  </r>
  <r>
    <n v="5"/>
    <n v="999"/>
    <x v="21"/>
    <s v="106000 Completed Constr not Classfd"/>
    <n v="1"/>
    <n v="0"/>
    <n v="0"/>
    <n v="0"/>
    <n v="0"/>
    <n v="0"/>
    <n v="0"/>
    <n v="0"/>
    <s v="Wyoming"/>
    <d v="2022-12-01T00:00:00"/>
    <d v="2023-12-01T00:00:00"/>
    <x v="5"/>
    <s v="NonSpecific Product (999)"/>
    <s v="Cheyenne Light Fuel &amp; Power Co"/>
    <x v="2"/>
    <x v="10"/>
  </r>
  <r>
    <n v="5"/>
    <n v="999"/>
    <x v="21"/>
    <s v="106000 Completed Constr not Classfd"/>
    <n v="1"/>
    <n v="0"/>
    <n v="0"/>
    <n v="0"/>
    <n v="0"/>
    <n v="0"/>
    <n v="0"/>
    <n v="0"/>
    <s v="Wyoming"/>
    <d v="2022-12-01T00:00:00"/>
    <d v="2023-12-01T00:00:00"/>
    <x v="6"/>
    <s v="NonSpecific Product (999)"/>
    <s v="Cheyenne Light Fuel &amp; Power Co"/>
    <x v="2"/>
    <x v="10"/>
  </r>
  <r>
    <n v="5"/>
    <n v="999"/>
    <x v="21"/>
    <s v="106000 Completed Constr not Classfd"/>
    <n v="1"/>
    <n v="0"/>
    <n v="0"/>
    <n v="0"/>
    <n v="0"/>
    <n v="0"/>
    <n v="0"/>
    <n v="0"/>
    <s v="Wyoming"/>
    <d v="2022-12-01T00:00:00"/>
    <d v="2023-12-01T00:00:00"/>
    <x v="7"/>
    <s v="NonSpecific Product (999)"/>
    <s v="Cheyenne Light Fuel &amp; Power Co"/>
    <x v="2"/>
    <x v="10"/>
  </r>
  <r>
    <n v="5"/>
    <n v="999"/>
    <x v="21"/>
    <s v="106000 Completed Constr not Classfd"/>
    <n v="1"/>
    <n v="0"/>
    <n v="0"/>
    <n v="0"/>
    <n v="0"/>
    <n v="0"/>
    <n v="0"/>
    <n v="0"/>
    <s v="Wyoming"/>
    <d v="2022-12-01T00:00:00"/>
    <d v="2023-12-01T00:00:00"/>
    <x v="8"/>
    <s v="NonSpecific Product (999)"/>
    <s v="Cheyenne Light Fuel &amp; Power Co"/>
    <x v="2"/>
    <x v="10"/>
  </r>
  <r>
    <n v="5"/>
    <n v="999"/>
    <x v="21"/>
    <s v="106000 Completed Constr not Classfd"/>
    <n v="1"/>
    <n v="0"/>
    <n v="0"/>
    <n v="0"/>
    <n v="0"/>
    <n v="0"/>
    <n v="0"/>
    <n v="0"/>
    <s v="Wyoming"/>
    <d v="2022-12-01T00:00:00"/>
    <d v="2023-12-01T00:00:00"/>
    <x v="9"/>
    <s v="NonSpecific Product (999)"/>
    <s v="Cheyenne Light Fuel &amp; Power Co"/>
    <x v="2"/>
    <x v="10"/>
  </r>
  <r>
    <n v="5"/>
    <n v="999"/>
    <x v="21"/>
    <s v="106000 Completed Constr not Classfd"/>
    <n v="1"/>
    <n v="0"/>
    <n v="0"/>
    <n v="0"/>
    <n v="0"/>
    <n v="0"/>
    <n v="0"/>
    <n v="0"/>
    <s v="Wyoming"/>
    <d v="2022-12-01T00:00:00"/>
    <d v="2023-12-01T00:00:00"/>
    <x v="10"/>
    <s v="NonSpecific Product (999)"/>
    <s v="Cheyenne Light Fuel &amp; Power Co"/>
    <x v="2"/>
    <x v="10"/>
  </r>
  <r>
    <n v="5"/>
    <n v="999"/>
    <x v="22"/>
    <s v="106000 Completed Constr not Classfd"/>
    <n v="1"/>
    <n v="0"/>
    <n v="0"/>
    <n v="0"/>
    <n v="0"/>
    <n v="0"/>
    <n v="0"/>
    <n v="0"/>
    <s v="Wyoming"/>
    <d v="2022-12-01T00:00:00"/>
    <d v="2023-12-01T00:00:00"/>
    <x v="11"/>
    <s v="NonSpecific Product (999)"/>
    <s v="Cheyenne Light Fuel &amp; Power Co"/>
    <x v="2"/>
    <x v="11"/>
  </r>
  <r>
    <n v="5"/>
    <n v="999"/>
    <x v="22"/>
    <s v="106000 Completed Constr not Classfd"/>
    <n v="1"/>
    <n v="0"/>
    <n v="0"/>
    <n v="0"/>
    <n v="0"/>
    <n v="0"/>
    <n v="0"/>
    <n v="0"/>
    <s v="Wyoming"/>
    <d v="2022-12-01T00:00:00"/>
    <d v="2023-12-01T00:00:00"/>
    <x v="12"/>
    <s v="NonSpecific Product (999)"/>
    <s v="Cheyenne Light Fuel &amp; Power Co"/>
    <x v="2"/>
    <x v="11"/>
  </r>
  <r>
    <n v="5"/>
    <n v="999"/>
    <x v="22"/>
    <s v="106000 Completed Constr not Classfd"/>
    <n v="1"/>
    <n v="0"/>
    <n v="0"/>
    <n v="0"/>
    <n v="0"/>
    <n v="0"/>
    <n v="0"/>
    <n v="0"/>
    <s v="Wyoming"/>
    <d v="2022-12-01T00:00:00"/>
    <d v="2023-12-01T00:00:00"/>
    <x v="0"/>
    <s v="NonSpecific Product (999)"/>
    <s v="Cheyenne Light Fuel &amp; Power Co"/>
    <x v="2"/>
    <x v="11"/>
  </r>
  <r>
    <n v="5"/>
    <n v="999"/>
    <x v="22"/>
    <s v="106000 Completed Constr not Classfd"/>
    <n v="1"/>
    <n v="0"/>
    <n v="0"/>
    <n v="0"/>
    <n v="0"/>
    <n v="0"/>
    <n v="0"/>
    <n v="0"/>
    <s v="Wyoming"/>
    <d v="2022-12-01T00:00:00"/>
    <d v="2023-12-01T00:00:00"/>
    <x v="1"/>
    <s v="NonSpecific Product (999)"/>
    <s v="Cheyenne Light Fuel &amp; Power Co"/>
    <x v="2"/>
    <x v="11"/>
  </r>
  <r>
    <n v="5"/>
    <n v="999"/>
    <x v="22"/>
    <s v="106000 Completed Constr not Classfd"/>
    <n v="1"/>
    <n v="0"/>
    <n v="0"/>
    <n v="0"/>
    <n v="0"/>
    <n v="0"/>
    <n v="0"/>
    <n v="0"/>
    <s v="Wyoming"/>
    <d v="2022-12-01T00:00:00"/>
    <d v="2023-12-01T00:00:00"/>
    <x v="2"/>
    <s v="NonSpecific Product (999)"/>
    <s v="Cheyenne Light Fuel &amp; Power Co"/>
    <x v="2"/>
    <x v="11"/>
  </r>
  <r>
    <n v="5"/>
    <n v="999"/>
    <x v="22"/>
    <s v="106000 Completed Constr not Classfd"/>
    <n v="1"/>
    <n v="0"/>
    <n v="0"/>
    <n v="0"/>
    <n v="0"/>
    <n v="0"/>
    <n v="0"/>
    <n v="0"/>
    <s v="Wyoming"/>
    <d v="2022-12-01T00:00:00"/>
    <d v="2023-12-01T00:00:00"/>
    <x v="3"/>
    <s v="NonSpecific Product (999)"/>
    <s v="Cheyenne Light Fuel &amp; Power Co"/>
    <x v="2"/>
    <x v="11"/>
  </r>
  <r>
    <n v="5"/>
    <n v="999"/>
    <x v="22"/>
    <s v="106000 Completed Constr not Classfd"/>
    <n v="1"/>
    <n v="0"/>
    <n v="0"/>
    <n v="0"/>
    <n v="0"/>
    <n v="0"/>
    <n v="0"/>
    <n v="0"/>
    <s v="Wyoming"/>
    <d v="2022-12-01T00:00:00"/>
    <d v="2023-12-01T00:00:00"/>
    <x v="4"/>
    <s v="NonSpecific Product (999)"/>
    <s v="Cheyenne Light Fuel &amp; Power Co"/>
    <x v="2"/>
    <x v="11"/>
  </r>
  <r>
    <n v="5"/>
    <n v="999"/>
    <x v="22"/>
    <s v="106000 Completed Constr not Classfd"/>
    <n v="1"/>
    <n v="0"/>
    <n v="0"/>
    <n v="0"/>
    <n v="0"/>
    <n v="0"/>
    <n v="0"/>
    <n v="0"/>
    <s v="Wyoming"/>
    <d v="2022-12-01T00:00:00"/>
    <d v="2023-12-01T00:00:00"/>
    <x v="5"/>
    <s v="NonSpecific Product (999)"/>
    <s v="Cheyenne Light Fuel &amp; Power Co"/>
    <x v="2"/>
    <x v="11"/>
  </r>
  <r>
    <n v="5"/>
    <n v="999"/>
    <x v="22"/>
    <s v="106000 Completed Constr not Classfd"/>
    <n v="1"/>
    <n v="0"/>
    <n v="0"/>
    <n v="0"/>
    <n v="0"/>
    <n v="0"/>
    <n v="0"/>
    <n v="0"/>
    <s v="Wyoming"/>
    <d v="2022-12-01T00:00:00"/>
    <d v="2023-12-01T00:00:00"/>
    <x v="6"/>
    <s v="NonSpecific Product (999)"/>
    <s v="Cheyenne Light Fuel &amp; Power Co"/>
    <x v="2"/>
    <x v="11"/>
  </r>
  <r>
    <n v="5"/>
    <n v="999"/>
    <x v="22"/>
    <s v="106000 Completed Constr not Classfd"/>
    <n v="1"/>
    <n v="0"/>
    <n v="0"/>
    <n v="0"/>
    <n v="0"/>
    <n v="0"/>
    <n v="0"/>
    <n v="0"/>
    <s v="Wyoming"/>
    <d v="2022-12-01T00:00:00"/>
    <d v="2023-12-01T00:00:00"/>
    <x v="7"/>
    <s v="NonSpecific Product (999)"/>
    <s v="Cheyenne Light Fuel &amp; Power Co"/>
    <x v="2"/>
    <x v="11"/>
  </r>
  <r>
    <n v="5"/>
    <n v="999"/>
    <x v="22"/>
    <s v="106000 Completed Constr not Classfd"/>
    <n v="1"/>
    <n v="0"/>
    <n v="0"/>
    <n v="0"/>
    <n v="0"/>
    <n v="0"/>
    <n v="0"/>
    <n v="0"/>
    <s v="Wyoming"/>
    <d v="2022-12-01T00:00:00"/>
    <d v="2023-12-01T00:00:00"/>
    <x v="8"/>
    <s v="NonSpecific Product (999)"/>
    <s v="Cheyenne Light Fuel &amp; Power Co"/>
    <x v="2"/>
    <x v="11"/>
  </r>
  <r>
    <n v="5"/>
    <n v="999"/>
    <x v="22"/>
    <s v="106000 Completed Constr not Classfd"/>
    <n v="1"/>
    <n v="0"/>
    <n v="0"/>
    <n v="0"/>
    <n v="0"/>
    <n v="0"/>
    <n v="0"/>
    <n v="0"/>
    <s v="Wyoming"/>
    <d v="2022-12-01T00:00:00"/>
    <d v="2023-12-01T00:00:00"/>
    <x v="9"/>
    <s v="NonSpecific Product (999)"/>
    <s v="Cheyenne Light Fuel &amp; Power Co"/>
    <x v="2"/>
    <x v="11"/>
  </r>
  <r>
    <n v="5"/>
    <n v="999"/>
    <x v="22"/>
    <s v="106000 Completed Constr not Classfd"/>
    <n v="1"/>
    <n v="0"/>
    <n v="0"/>
    <n v="0"/>
    <n v="0"/>
    <n v="0"/>
    <n v="0"/>
    <n v="0"/>
    <s v="Wyoming"/>
    <d v="2022-12-01T00:00:00"/>
    <d v="2023-12-01T00:00:00"/>
    <x v="10"/>
    <s v="NonSpecific Product (999)"/>
    <s v="Cheyenne Light Fuel &amp; Power Co"/>
    <x v="2"/>
    <x v="11"/>
  </r>
  <r>
    <n v="5"/>
    <n v="122"/>
    <x v="25"/>
    <s v="106000 Completed Constr not Classfd"/>
    <n v="1"/>
    <n v="280279.88"/>
    <n v="184161.37"/>
    <n v="0"/>
    <n v="0"/>
    <n v="0"/>
    <n v="0"/>
    <n v="464441.25"/>
    <s v="Wyoming"/>
    <d v="2022-12-01T00:00:00"/>
    <d v="2023-12-01T00:00:00"/>
    <x v="11"/>
    <s v="Regulated Electric (122)"/>
    <s v="Cheyenne Light Fuel &amp; Power Co"/>
    <x v="3"/>
    <x v="13"/>
  </r>
  <r>
    <n v="5"/>
    <n v="122"/>
    <x v="25"/>
    <s v="106000 Completed Constr not Classfd"/>
    <n v="1"/>
    <n v="464441.25"/>
    <n v="23248.84"/>
    <n v="0"/>
    <n v="0"/>
    <n v="0"/>
    <n v="0"/>
    <n v="487690.09"/>
    <s v="Wyoming"/>
    <d v="2022-12-01T00:00:00"/>
    <d v="2023-12-01T00:00:00"/>
    <x v="12"/>
    <s v="Regulated Electric (122)"/>
    <s v="Cheyenne Light Fuel &amp; Power Co"/>
    <x v="3"/>
    <x v="13"/>
  </r>
  <r>
    <n v="5"/>
    <n v="122"/>
    <x v="25"/>
    <s v="106000 Completed Constr not Classfd"/>
    <n v="1"/>
    <n v="487690.09"/>
    <n v="-487690.09"/>
    <n v="0"/>
    <n v="0"/>
    <n v="0"/>
    <n v="0"/>
    <n v="0"/>
    <s v="Wyoming"/>
    <d v="2022-12-01T00:00:00"/>
    <d v="2023-12-01T00:00:00"/>
    <x v="0"/>
    <s v="Regulated Electric (122)"/>
    <s v="Cheyenne Light Fuel &amp; Power Co"/>
    <x v="3"/>
    <x v="13"/>
  </r>
  <r>
    <n v="5"/>
    <n v="122"/>
    <x v="25"/>
    <s v="106000 Completed Constr not Classfd"/>
    <n v="1"/>
    <n v="0"/>
    <n v="0"/>
    <n v="0"/>
    <n v="0"/>
    <n v="0"/>
    <n v="0"/>
    <n v="0"/>
    <s v="Wyoming"/>
    <d v="2022-12-01T00:00:00"/>
    <d v="2023-12-01T00:00:00"/>
    <x v="1"/>
    <s v="Regulated Electric (122)"/>
    <s v="Cheyenne Light Fuel &amp; Power Co"/>
    <x v="3"/>
    <x v="13"/>
  </r>
  <r>
    <n v="5"/>
    <n v="122"/>
    <x v="25"/>
    <s v="106000 Completed Constr not Classfd"/>
    <n v="1"/>
    <n v="0"/>
    <n v="0"/>
    <n v="0"/>
    <n v="0"/>
    <n v="0"/>
    <n v="0"/>
    <n v="0"/>
    <s v="Wyoming"/>
    <d v="2022-12-01T00:00:00"/>
    <d v="2023-12-01T00:00:00"/>
    <x v="2"/>
    <s v="Regulated Electric (122)"/>
    <s v="Cheyenne Light Fuel &amp; Power Co"/>
    <x v="3"/>
    <x v="13"/>
  </r>
  <r>
    <n v="5"/>
    <n v="122"/>
    <x v="25"/>
    <s v="106000 Completed Constr not Classfd"/>
    <n v="1"/>
    <n v="0"/>
    <n v="0"/>
    <n v="0"/>
    <n v="0"/>
    <n v="0"/>
    <n v="0"/>
    <n v="0"/>
    <s v="Wyoming"/>
    <d v="2022-12-01T00:00:00"/>
    <d v="2023-12-01T00:00:00"/>
    <x v="3"/>
    <s v="Regulated Electric (122)"/>
    <s v="Cheyenne Light Fuel &amp; Power Co"/>
    <x v="3"/>
    <x v="13"/>
  </r>
  <r>
    <n v="5"/>
    <n v="122"/>
    <x v="25"/>
    <s v="106000 Completed Constr not Classfd"/>
    <n v="1"/>
    <n v="0"/>
    <n v="289918.45"/>
    <n v="0"/>
    <n v="0"/>
    <n v="0"/>
    <n v="0"/>
    <n v="289918.45"/>
    <s v="Wyoming"/>
    <d v="2022-12-01T00:00:00"/>
    <d v="2023-12-01T00:00:00"/>
    <x v="4"/>
    <s v="Regulated Electric (122)"/>
    <s v="Cheyenne Light Fuel &amp; Power Co"/>
    <x v="3"/>
    <x v="13"/>
  </r>
  <r>
    <n v="5"/>
    <n v="122"/>
    <x v="25"/>
    <s v="106000 Completed Constr not Classfd"/>
    <n v="1"/>
    <n v="289918.45"/>
    <n v="-289918.45"/>
    <n v="0"/>
    <n v="0"/>
    <n v="0"/>
    <n v="0"/>
    <n v="0"/>
    <s v="Wyoming"/>
    <d v="2022-12-01T00:00:00"/>
    <d v="2023-12-01T00:00:00"/>
    <x v="5"/>
    <s v="Regulated Electric (122)"/>
    <s v="Cheyenne Light Fuel &amp; Power Co"/>
    <x v="3"/>
    <x v="13"/>
  </r>
  <r>
    <n v="5"/>
    <n v="122"/>
    <x v="25"/>
    <s v="106000 Completed Constr not Classfd"/>
    <n v="1"/>
    <n v="0"/>
    <n v="0"/>
    <n v="0"/>
    <n v="0"/>
    <n v="0"/>
    <n v="0"/>
    <n v="0"/>
    <s v="Wyoming"/>
    <d v="2022-12-01T00:00:00"/>
    <d v="2023-12-01T00:00:00"/>
    <x v="6"/>
    <s v="Regulated Electric (122)"/>
    <s v="Cheyenne Light Fuel &amp; Power Co"/>
    <x v="3"/>
    <x v="13"/>
  </r>
  <r>
    <n v="5"/>
    <n v="122"/>
    <x v="25"/>
    <s v="106000 Completed Constr not Classfd"/>
    <n v="1"/>
    <n v="0"/>
    <n v="0"/>
    <n v="0"/>
    <n v="0"/>
    <n v="0"/>
    <n v="0"/>
    <n v="0"/>
    <s v="Wyoming"/>
    <d v="2022-12-01T00:00:00"/>
    <d v="2023-12-01T00:00:00"/>
    <x v="7"/>
    <s v="Regulated Electric (122)"/>
    <s v="Cheyenne Light Fuel &amp; Power Co"/>
    <x v="3"/>
    <x v="13"/>
  </r>
  <r>
    <n v="5"/>
    <n v="122"/>
    <x v="25"/>
    <s v="106000 Completed Constr not Classfd"/>
    <n v="1"/>
    <n v="0"/>
    <n v="0"/>
    <n v="0"/>
    <n v="0"/>
    <n v="0"/>
    <n v="0"/>
    <n v="0"/>
    <s v="Wyoming"/>
    <d v="2022-12-01T00:00:00"/>
    <d v="2023-12-01T00:00:00"/>
    <x v="8"/>
    <s v="Regulated Electric (122)"/>
    <s v="Cheyenne Light Fuel &amp; Power Co"/>
    <x v="3"/>
    <x v="13"/>
  </r>
  <r>
    <n v="5"/>
    <n v="122"/>
    <x v="25"/>
    <s v="106000 Completed Constr not Classfd"/>
    <n v="1"/>
    <n v="0"/>
    <n v="0"/>
    <n v="0"/>
    <n v="0"/>
    <n v="0"/>
    <n v="0"/>
    <n v="0"/>
    <s v="Wyoming"/>
    <d v="2022-12-01T00:00:00"/>
    <d v="2023-12-01T00:00:00"/>
    <x v="9"/>
    <s v="Regulated Electric (122)"/>
    <s v="Cheyenne Light Fuel &amp; Power Co"/>
    <x v="3"/>
    <x v="13"/>
  </r>
  <r>
    <n v="5"/>
    <n v="122"/>
    <x v="25"/>
    <s v="106000 Completed Constr not Classfd"/>
    <n v="1"/>
    <n v="0"/>
    <n v="0"/>
    <n v="0"/>
    <n v="0"/>
    <n v="0"/>
    <n v="0"/>
    <n v="0"/>
    <s v="Wyoming"/>
    <d v="2022-12-01T00:00:00"/>
    <d v="2023-12-01T00:00:00"/>
    <x v="10"/>
    <s v="Regulated Electric (122)"/>
    <s v="Cheyenne Light Fuel &amp; Power Co"/>
    <x v="3"/>
    <x v="13"/>
  </r>
  <r>
    <n v="5"/>
    <n v="122"/>
    <x v="26"/>
    <s v="106000 Completed Constr not Classfd"/>
    <n v="1"/>
    <n v="264922.8"/>
    <n v="233989.71"/>
    <n v="0"/>
    <n v="0"/>
    <n v="0"/>
    <n v="0"/>
    <n v="498912.51"/>
    <s v="Wyoming"/>
    <d v="2022-12-01T00:00:00"/>
    <d v="2023-12-01T00:00:00"/>
    <x v="11"/>
    <s v="Regulated Electric (122)"/>
    <s v="Cheyenne Light Fuel &amp; Power Co"/>
    <x v="3"/>
    <x v="14"/>
  </r>
  <r>
    <n v="5"/>
    <n v="122"/>
    <x v="26"/>
    <s v="106000 Completed Constr not Classfd"/>
    <n v="1"/>
    <n v="498912.51"/>
    <n v="11550.630000000001"/>
    <n v="0"/>
    <n v="0"/>
    <n v="0"/>
    <n v="0"/>
    <n v="510463.14"/>
    <s v="Wyoming"/>
    <d v="2022-12-01T00:00:00"/>
    <d v="2023-12-01T00:00:00"/>
    <x v="12"/>
    <s v="Regulated Electric (122)"/>
    <s v="Cheyenne Light Fuel &amp; Power Co"/>
    <x v="3"/>
    <x v="14"/>
  </r>
  <r>
    <n v="5"/>
    <n v="122"/>
    <x v="26"/>
    <s v="106000 Completed Constr not Classfd"/>
    <n v="1"/>
    <n v="510463.14"/>
    <n v="-510463.14"/>
    <n v="0"/>
    <n v="0"/>
    <n v="0"/>
    <n v="0"/>
    <n v="0"/>
    <s v="Wyoming"/>
    <d v="2022-12-01T00:00:00"/>
    <d v="2023-12-01T00:00:00"/>
    <x v="0"/>
    <s v="Regulated Electric (122)"/>
    <s v="Cheyenne Light Fuel &amp; Power Co"/>
    <x v="3"/>
    <x v="14"/>
  </r>
  <r>
    <n v="5"/>
    <n v="122"/>
    <x v="26"/>
    <s v="106000 Completed Constr not Classfd"/>
    <n v="1"/>
    <n v="0"/>
    <n v="0"/>
    <n v="0"/>
    <n v="0"/>
    <n v="0"/>
    <n v="0"/>
    <n v="0"/>
    <s v="Wyoming"/>
    <d v="2022-12-01T00:00:00"/>
    <d v="2023-12-01T00:00:00"/>
    <x v="1"/>
    <s v="Regulated Electric (122)"/>
    <s v="Cheyenne Light Fuel &amp; Power Co"/>
    <x v="3"/>
    <x v="14"/>
  </r>
  <r>
    <n v="5"/>
    <n v="122"/>
    <x v="26"/>
    <s v="106000 Completed Constr not Classfd"/>
    <n v="1"/>
    <n v="0"/>
    <n v="550485.06000000006"/>
    <n v="0"/>
    <n v="0"/>
    <n v="0"/>
    <n v="0"/>
    <n v="550485.06000000006"/>
    <s v="Wyoming"/>
    <d v="2022-12-01T00:00:00"/>
    <d v="2023-12-01T00:00:00"/>
    <x v="2"/>
    <s v="Regulated Electric (122)"/>
    <s v="Cheyenne Light Fuel &amp; Power Co"/>
    <x v="3"/>
    <x v="14"/>
  </r>
  <r>
    <n v="5"/>
    <n v="122"/>
    <x v="26"/>
    <s v="106000 Completed Constr not Classfd"/>
    <n v="1"/>
    <n v="550485.06000000006"/>
    <n v="27348.799999999999"/>
    <n v="0"/>
    <n v="0"/>
    <n v="0"/>
    <n v="0"/>
    <n v="577833.86"/>
    <s v="Wyoming"/>
    <d v="2022-12-01T00:00:00"/>
    <d v="2023-12-01T00:00:00"/>
    <x v="3"/>
    <s v="Regulated Electric (122)"/>
    <s v="Cheyenne Light Fuel &amp; Power Co"/>
    <x v="3"/>
    <x v="14"/>
  </r>
  <r>
    <n v="5"/>
    <n v="122"/>
    <x v="26"/>
    <s v="106000 Completed Constr not Classfd"/>
    <n v="1"/>
    <n v="577833.86"/>
    <n v="74034.25"/>
    <n v="0"/>
    <n v="0"/>
    <n v="0"/>
    <n v="0"/>
    <n v="651868.11"/>
    <s v="Wyoming"/>
    <d v="2022-12-01T00:00:00"/>
    <d v="2023-12-01T00:00:00"/>
    <x v="4"/>
    <s v="Regulated Electric (122)"/>
    <s v="Cheyenne Light Fuel &amp; Power Co"/>
    <x v="3"/>
    <x v="14"/>
  </r>
  <r>
    <n v="5"/>
    <n v="122"/>
    <x v="26"/>
    <s v="106000 Completed Constr not Classfd"/>
    <n v="1"/>
    <n v="651868.11"/>
    <n v="-654988.11"/>
    <n v="0"/>
    <n v="0"/>
    <n v="0"/>
    <n v="0"/>
    <n v="-3120"/>
    <s v="Wyoming"/>
    <d v="2022-12-01T00:00:00"/>
    <d v="2023-12-01T00:00:00"/>
    <x v="5"/>
    <s v="Regulated Electric (122)"/>
    <s v="Cheyenne Light Fuel &amp; Power Co"/>
    <x v="3"/>
    <x v="14"/>
  </r>
  <r>
    <n v="5"/>
    <n v="122"/>
    <x v="26"/>
    <s v="106000 Completed Constr not Classfd"/>
    <n v="1"/>
    <n v="-3120"/>
    <n v="0"/>
    <n v="0"/>
    <n v="0"/>
    <n v="0"/>
    <n v="0"/>
    <n v="-3120"/>
    <s v="Wyoming"/>
    <d v="2022-12-01T00:00:00"/>
    <d v="2023-12-01T00:00:00"/>
    <x v="6"/>
    <s v="Regulated Electric (122)"/>
    <s v="Cheyenne Light Fuel &amp; Power Co"/>
    <x v="3"/>
    <x v="14"/>
  </r>
  <r>
    <n v="5"/>
    <n v="122"/>
    <x v="26"/>
    <s v="106000 Completed Constr not Classfd"/>
    <n v="1"/>
    <n v="-3120"/>
    <n v="0"/>
    <n v="0"/>
    <n v="0"/>
    <n v="0"/>
    <n v="0"/>
    <n v="-3120"/>
    <s v="Wyoming"/>
    <d v="2022-12-01T00:00:00"/>
    <d v="2023-12-01T00:00:00"/>
    <x v="7"/>
    <s v="Regulated Electric (122)"/>
    <s v="Cheyenne Light Fuel &amp; Power Co"/>
    <x v="3"/>
    <x v="14"/>
  </r>
  <r>
    <n v="5"/>
    <n v="122"/>
    <x v="26"/>
    <s v="106000 Completed Constr not Classfd"/>
    <n v="1"/>
    <n v="-3120"/>
    <n v="-12495.48"/>
    <n v="0"/>
    <n v="0"/>
    <n v="0"/>
    <n v="0"/>
    <n v="-15615.48"/>
    <s v="Wyoming"/>
    <d v="2022-12-01T00:00:00"/>
    <d v="2023-12-01T00:00:00"/>
    <x v="8"/>
    <s v="Regulated Electric (122)"/>
    <s v="Cheyenne Light Fuel &amp; Power Co"/>
    <x v="3"/>
    <x v="14"/>
  </r>
  <r>
    <n v="5"/>
    <n v="122"/>
    <x v="26"/>
    <s v="106000 Completed Constr not Classfd"/>
    <n v="1"/>
    <n v="-15615.48"/>
    <n v="16395.48"/>
    <n v="0"/>
    <n v="0"/>
    <n v="0"/>
    <n v="0"/>
    <n v="780"/>
    <s v="Wyoming"/>
    <d v="2022-12-01T00:00:00"/>
    <d v="2023-12-01T00:00:00"/>
    <x v="9"/>
    <s v="Regulated Electric (122)"/>
    <s v="Cheyenne Light Fuel &amp; Power Co"/>
    <x v="3"/>
    <x v="14"/>
  </r>
  <r>
    <n v="5"/>
    <n v="122"/>
    <x v="26"/>
    <s v="106000 Completed Constr not Classfd"/>
    <n v="1"/>
    <n v="780"/>
    <n v="50843.44"/>
    <n v="0"/>
    <n v="0"/>
    <n v="0"/>
    <n v="0"/>
    <n v="51623.44"/>
    <s v="Wyoming"/>
    <d v="2022-12-01T00:00:00"/>
    <d v="2023-12-01T00:00:00"/>
    <x v="10"/>
    <s v="Regulated Electric (122)"/>
    <s v="Cheyenne Light Fuel &amp; Power Co"/>
    <x v="3"/>
    <x v="14"/>
  </r>
  <r>
    <n v="5"/>
    <n v="122"/>
    <x v="27"/>
    <s v="106000 Completed Constr not Classfd"/>
    <n v="1"/>
    <n v="466249.03"/>
    <n v="-466249.03"/>
    <n v="0"/>
    <n v="0"/>
    <n v="0"/>
    <n v="0"/>
    <n v="0"/>
    <s v="Wyoming"/>
    <d v="2022-12-01T00:00:00"/>
    <d v="2023-12-01T00:00:00"/>
    <x v="11"/>
    <s v="Regulated Electric (122)"/>
    <s v="Cheyenne Light Fuel &amp; Power Co"/>
    <x v="3"/>
    <x v="14"/>
  </r>
  <r>
    <n v="5"/>
    <n v="122"/>
    <x v="27"/>
    <s v="106000 Completed Constr not Classfd"/>
    <n v="1"/>
    <n v="0"/>
    <n v="15703.16"/>
    <n v="0"/>
    <n v="0"/>
    <n v="0"/>
    <n v="0"/>
    <n v="15703.16"/>
    <s v="Wyoming"/>
    <d v="2022-12-01T00:00:00"/>
    <d v="2023-12-01T00:00:00"/>
    <x v="12"/>
    <s v="Regulated Electric (122)"/>
    <s v="Cheyenne Light Fuel &amp; Power Co"/>
    <x v="3"/>
    <x v="14"/>
  </r>
  <r>
    <n v="5"/>
    <n v="122"/>
    <x v="27"/>
    <s v="106000 Completed Constr not Classfd"/>
    <n v="1"/>
    <n v="15703.16"/>
    <n v="-15703.16"/>
    <n v="0"/>
    <n v="0"/>
    <n v="0"/>
    <n v="0"/>
    <n v="0"/>
    <s v="Wyoming"/>
    <d v="2022-12-01T00:00:00"/>
    <d v="2023-12-01T00:00:00"/>
    <x v="0"/>
    <s v="Regulated Electric (122)"/>
    <s v="Cheyenne Light Fuel &amp; Power Co"/>
    <x v="3"/>
    <x v="14"/>
  </r>
  <r>
    <n v="5"/>
    <n v="122"/>
    <x v="27"/>
    <s v="106000 Completed Constr not Classfd"/>
    <n v="1"/>
    <n v="0"/>
    <n v="0"/>
    <n v="0"/>
    <n v="0"/>
    <n v="0"/>
    <n v="0"/>
    <n v="0"/>
    <s v="Wyoming"/>
    <d v="2022-12-01T00:00:00"/>
    <d v="2023-12-01T00:00:00"/>
    <x v="1"/>
    <s v="Regulated Electric (122)"/>
    <s v="Cheyenne Light Fuel &amp; Power Co"/>
    <x v="3"/>
    <x v="14"/>
  </r>
  <r>
    <n v="5"/>
    <n v="122"/>
    <x v="27"/>
    <s v="106000 Completed Constr not Classfd"/>
    <n v="1"/>
    <n v="0"/>
    <n v="0"/>
    <n v="0"/>
    <n v="0"/>
    <n v="0"/>
    <n v="0"/>
    <n v="0"/>
    <s v="Wyoming"/>
    <d v="2022-12-01T00:00:00"/>
    <d v="2023-12-01T00:00:00"/>
    <x v="2"/>
    <s v="Regulated Electric (122)"/>
    <s v="Cheyenne Light Fuel &amp; Power Co"/>
    <x v="3"/>
    <x v="14"/>
  </r>
  <r>
    <n v="5"/>
    <n v="122"/>
    <x v="27"/>
    <s v="106000 Completed Constr not Classfd"/>
    <n v="1"/>
    <n v="0"/>
    <n v="0"/>
    <n v="0"/>
    <n v="0"/>
    <n v="0"/>
    <n v="0"/>
    <n v="0"/>
    <s v="Wyoming"/>
    <d v="2022-12-01T00:00:00"/>
    <d v="2023-12-01T00:00:00"/>
    <x v="3"/>
    <s v="Regulated Electric (122)"/>
    <s v="Cheyenne Light Fuel &amp; Power Co"/>
    <x v="3"/>
    <x v="14"/>
  </r>
  <r>
    <n v="5"/>
    <n v="122"/>
    <x v="27"/>
    <s v="106000 Completed Constr not Classfd"/>
    <n v="1"/>
    <n v="0"/>
    <n v="0"/>
    <n v="0"/>
    <n v="0"/>
    <n v="0"/>
    <n v="0"/>
    <n v="0"/>
    <s v="Wyoming"/>
    <d v="2022-12-01T00:00:00"/>
    <d v="2023-12-01T00:00:00"/>
    <x v="4"/>
    <s v="Regulated Electric (122)"/>
    <s v="Cheyenne Light Fuel &amp; Power Co"/>
    <x v="3"/>
    <x v="14"/>
  </r>
  <r>
    <n v="5"/>
    <n v="122"/>
    <x v="27"/>
    <s v="106000 Completed Constr not Classfd"/>
    <n v="1"/>
    <n v="0"/>
    <n v="0"/>
    <n v="0"/>
    <n v="0"/>
    <n v="0"/>
    <n v="0"/>
    <n v="0"/>
    <s v="Wyoming"/>
    <d v="2022-12-01T00:00:00"/>
    <d v="2023-12-01T00:00:00"/>
    <x v="5"/>
    <s v="Regulated Electric (122)"/>
    <s v="Cheyenne Light Fuel &amp; Power Co"/>
    <x v="3"/>
    <x v="14"/>
  </r>
  <r>
    <n v="5"/>
    <n v="122"/>
    <x v="27"/>
    <s v="106000 Completed Constr not Classfd"/>
    <n v="1"/>
    <n v="0"/>
    <n v="0"/>
    <n v="0"/>
    <n v="0"/>
    <n v="0"/>
    <n v="0"/>
    <n v="0"/>
    <s v="Wyoming"/>
    <d v="2022-12-01T00:00:00"/>
    <d v="2023-12-01T00:00:00"/>
    <x v="6"/>
    <s v="Regulated Electric (122)"/>
    <s v="Cheyenne Light Fuel &amp; Power Co"/>
    <x v="3"/>
    <x v="14"/>
  </r>
  <r>
    <n v="5"/>
    <n v="122"/>
    <x v="27"/>
    <s v="106000 Completed Constr not Classfd"/>
    <n v="1"/>
    <n v="0"/>
    <n v="0"/>
    <n v="0"/>
    <n v="0"/>
    <n v="0"/>
    <n v="0"/>
    <n v="0"/>
    <s v="Wyoming"/>
    <d v="2022-12-01T00:00:00"/>
    <d v="2023-12-01T00:00:00"/>
    <x v="7"/>
    <s v="Regulated Electric (122)"/>
    <s v="Cheyenne Light Fuel &amp; Power Co"/>
    <x v="3"/>
    <x v="14"/>
  </r>
  <r>
    <n v="5"/>
    <n v="122"/>
    <x v="27"/>
    <s v="106000 Completed Constr not Classfd"/>
    <n v="1"/>
    <n v="0"/>
    <n v="0"/>
    <n v="0"/>
    <n v="0"/>
    <n v="0"/>
    <n v="0"/>
    <n v="0"/>
    <s v="Wyoming"/>
    <d v="2022-12-01T00:00:00"/>
    <d v="2023-12-01T00:00:00"/>
    <x v="8"/>
    <s v="Regulated Electric (122)"/>
    <s v="Cheyenne Light Fuel &amp; Power Co"/>
    <x v="3"/>
    <x v="14"/>
  </r>
  <r>
    <n v="5"/>
    <n v="122"/>
    <x v="27"/>
    <s v="106000 Completed Constr not Classfd"/>
    <n v="1"/>
    <n v="0"/>
    <n v="0"/>
    <n v="0"/>
    <n v="0"/>
    <n v="0"/>
    <n v="0"/>
    <n v="0"/>
    <s v="Wyoming"/>
    <d v="2022-12-01T00:00:00"/>
    <d v="2023-12-01T00:00:00"/>
    <x v="9"/>
    <s v="Regulated Electric (122)"/>
    <s v="Cheyenne Light Fuel &amp; Power Co"/>
    <x v="3"/>
    <x v="14"/>
  </r>
  <r>
    <n v="5"/>
    <n v="122"/>
    <x v="27"/>
    <s v="106000 Completed Constr not Classfd"/>
    <n v="1"/>
    <n v="0"/>
    <n v="0"/>
    <n v="0"/>
    <n v="0"/>
    <n v="0"/>
    <n v="0"/>
    <n v="0"/>
    <s v="Wyoming"/>
    <d v="2022-12-01T00:00:00"/>
    <d v="2023-12-01T00:00:00"/>
    <x v="10"/>
    <s v="Regulated Electric (122)"/>
    <s v="Cheyenne Light Fuel &amp; Power Co"/>
    <x v="3"/>
    <x v="14"/>
  </r>
  <r>
    <n v="5"/>
    <n v="122"/>
    <x v="28"/>
    <s v="106000 Completed Constr not Classfd"/>
    <n v="1"/>
    <n v="938371.1"/>
    <n v="-7840"/>
    <n v="0"/>
    <n v="0"/>
    <n v="0"/>
    <n v="0"/>
    <n v="930531.1"/>
    <s v="Wyoming"/>
    <d v="2022-12-01T00:00:00"/>
    <d v="2023-12-01T00:00:00"/>
    <x v="11"/>
    <s v="Regulated Electric (122)"/>
    <s v="Cheyenne Light Fuel &amp; Power Co"/>
    <x v="3"/>
    <x v="15"/>
  </r>
  <r>
    <n v="5"/>
    <n v="122"/>
    <x v="28"/>
    <s v="106000 Completed Constr not Classfd"/>
    <n v="1"/>
    <n v="930531.1"/>
    <n v="716.44"/>
    <n v="0"/>
    <n v="0"/>
    <n v="0"/>
    <n v="0"/>
    <n v="931247.54"/>
    <s v="Wyoming"/>
    <d v="2022-12-01T00:00:00"/>
    <d v="2023-12-01T00:00:00"/>
    <x v="12"/>
    <s v="Regulated Electric (122)"/>
    <s v="Cheyenne Light Fuel &amp; Power Co"/>
    <x v="3"/>
    <x v="15"/>
  </r>
  <r>
    <n v="5"/>
    <n v="122"/>
    <x v="28"/>
    <s v="106000 Completed Constr not Classfd"/>
    <n v="1"/>
    <n v="931247.54"/>
    <n v="-931247.54"/>
    <n v="0"/>
    <n v="0"/>
    <n v="0"/>
    <n v="0"/>
    <n v="0"/>
    <s v="Wyoming"/>
    <d v="2022-12-01T00:00:00"/>
    <d v="2023-12-01T00:00:00"/>
    <x v="0"/>
    <s v="Regulated Electric (122)"/>
    <s v="Cheyenne Light Fuel &amp; Power Co"/>
    <x v="3"/>
    <x v="15"/>
  </r>
  <r>
    <n v="5"/>
    <n v="122"/>
    <x v="28"/>
    <s v="106000 Completed Constr not Classfd"/>
    <n v="1"/>
    <n v="0"/>
    <n v="0"/>
    <n v="0"/>
    <n v="0"/>
    <n v="0"/>
    <n v="0"/>
    <n v="0"/>
    <s v="Wyoming"/>
    <d v="2022-12-01T00:00:00"/>
    <d v="2023-12-01T00:00:00"/>
    <x v="1"/>
    <s v="Regulated Electric (122)"/>
    <s v="Cheyenne Light Fuel &amp; Power Co"/>
    <x v="3"/>
    <x v="15"/>
  </r>
  <r>
    <n v="5"/>
    <n v="122"/>
    <x v="28"/>
    <s v="106000 Completed Constr not Classfd"/>
    <n v="1"/>
    <n v="0"/>
    <n v="0"/>
    <n v="0"/>
    <n v="0"/>
    <n v="0"/>
    <n v="0"/>
    <n v="0"/>
    <s v="Wyoming"/>
    <d v="2022-12-01T00:00:00"/>
    <d v="2023-12-01T00:00:00"/>
    <x v="2"/>
    <s v="Regulated Electric (122)"/>
    <s v="Cheyenne Light Fuel &amp; Power Co"/>
    <x v="3"/>
    <x v="15"/>
  </r>
  <r>
    <n v="5"/>
    <n v="122"/>
    <x v="28"/>
    <s v="106000 Completed Constr not Classfd"/>
    <n v="1"/>
    <n v="0"/>
    <n v="0"/>
    <n v="0"/>
    <n v="0"/>
    <n v="0"/>
    <n v="0"/>
    <n v="0"/>
    <s v="Wyoming"/>
    <d v="2022-12-01T00:00:00"/>
    <d v="2023-12-01T00:00:00"/>
    <x v="3"/>
    <s v="Regulated Electric (122)"/>
    <s v="Cheyenne Light Fuel &amp; Power Co"/>
    <x v="3"/>
    <x v="15"/>
  </r>
  <r>
    <n v="5"/>
    <n v="122"/>
    <x v="28"/>
    <s v="106000 Completed Constr not Classfd"/>
    <n v="1"/>
    <n v="0"/>
    <n v="44994.75"/>
    <n v="0"/>
    <n v="0"/>
    <n v="0"/>
    <n v="0"/>
    <n v="44994.75"/>
    <s v="Wyoming"/>
    <d v="2022-12-01T00:00:00"/>
    <d v="2023-12-01T00:00:00"/>
    <x v="4"/>
    <s v="Regulated Electric (122)"/>
    <s v="Cheyenne Light Fuel &amp; Power Co"/>
    <x v="3"/>
    <x v="15"/>
  </r>
  <r>
    <n v="5"/>
    <n v="122"/>
    <x v="28"/>
    <s v="106000 Completed Constr not Classfd"/>
    <n v="1"/>
    <n v="44994.75"/>
    <n v="0"/>
    <n v="0"/>
    <n v="0"/>
    <n v="0"/>
    <n v="0"/>
    <n v="44994.75"/>
    <s v="Wyoming"/>
    <d v="2022-12-01T00:00:00"/>
    <d v="2023-12-01T00:00:00"/>
    <x v="5"/>
    <s v="Regulated Electric (122)"/>
    <s v="Cheyenne Light Fuel &amp; Power Co"/>
    <x v="3"/>
    <x v="15"/>
  </r>
  <r>
    <n v="5"/>
    <n v="122"/>
    <x v="28"/>
    <s v="106000 Completed Constr not Classfd"/>
    <n v="1"/>
    <n v="44994.75"/>
    <n v="0"/>
    <n v="0"/>
    <n v="0"/>
    <n v="0"/>
    <n v="0"/>
    <n v="44994.75"/>
    <s v="Wyoming"/>
    <d v="2022-12-01T00:00:00"/>
    <d v="2023-12-01T00:00:00"/>
    <x v="6"/>
    <s v="Regulated Electric (122)"/>
    <s v="Cheyenne Light Fuel &amp; Power Co"/>
    <x v="3"/>
    <x v="15"/>
  </r>
  <r>
    <n v="5"/>
    <n v="122"/>
    <x v="28"/>
    <s v="106000 Completed Constr not Classfd"/>
    <n v="1"/>
    <n v="44994.75"/>
    <n v="0"/>
    <n v="0"/>
    <n v="0"/>
    <n v="0"/>
    <n v="0"/>
    <n v="44994.75"/>
    <s v="Wyoming"/>
    <d v="2022-12-01T00:00:00"/>
    <d v="2023-12-01T00:00:00"/>
    <x v="7"/>
    <s v="Regulated Electric (122)"/>
    <s v="Cheyenne Light Fuel &amp; Power Co"/>
    <x v="3"/>
    <x v="15"/>
  </r>
  <r>
    <n v="5"/>
    <n v="122"/>
    <x v="28"/>
    <s v="106000 Completed Constr not Classfd"/>
    <n v="1"/>
    <n v="44994.75"/>
    <n v="-44994.75"/>
    <n v="0"/>
    <n v="0"/>
    <n v="0"/>
    <n v="0"/>
    <n v="0"/>
    <s v="Wyoming"/>
    <d v="2022-12-01T00:00:00"/>
    <d v="2023-12-01T00:00:00"/>
    <x v="8"/>
    <s v="Regulated Electric (122)"/>
    <s v="Cheyenne Light Fuel &amp; Power Co"/>
    <x v="3"/>
    <x v="15"/>
  </r>
  <r>
    <n v="5"/>
    <n v="122"/>
    <x v="28"/>
    <s v="106000 Completed Constr not Classfd"/>
    <n v="1"/>
    <n v="0"/>
    <n v="0"/>
    <n v="0"/>
    <n v="0"/>
    <n v="0"/>
    <n v="0"/>
    <n v="0"/>
    <s v="Wyoming"/>
    <d v="2022-12-01T00:00:00"/>
    <d v="2023-12-01T00:00:00"/>
    <x v="9"/>
    <s v="Regulated Electric (122)"/>
    <s v="Cheyenne Light Fuel &amp; Power Co"/>
    <x v="3"/>
    <x v="15"/>
  </r>
  <r>
    <n v="5"/>
    <n v="122"/>
    <x v="28"/>
    <s v="106000 Completed Constr not Classfd"/>
    <n v="1"/>
    <n v="0"/>
    <n v="0"/>
    <n v="0"/>
    <n v="0"/>
    <n v="0"/>
    <n v="0"/>
    <n v="0"/>
    <s v="Wyoming"/>
    <d v="2022-12-01T00:00:00"/>
    <d v="2023-12-01T00:00:00"/>
    <x v="10"/>
    <s v="Regulated Electric (122)"/>
    <s v="Cheyenne Light Fuel &amp; Power Co"/>
    <x v="3"/>
    <x v="15"/>
  </r>
  <r>
    <n v="5"/>
    <n v="122"/>
    <x v="29"/>
    <s v="106000 Completed Constr not Classfd"/>
    <n v="1"/>
    <n v="0"/>
    <n v="0"/>
    <n v="0"/>
    <n v="0"/>
    <n v="0"/>
    <n v="0"/>
    <n v="0"/>
    <s v="Wyoming"/>
    <d v="2022-12-01T00:00:00"/>
    <d v="2023-12-01T00:00:00"/>
    <x v="11"/>
    <s v="Regulated Electric (122)"/>
    <s v="Cheyenne Light Fuel &amp; Power Co"/>
    <x v="3"/>
    <x v="16"/>
  </r>
  <r>
    <n v="5"/>
    <n v="122"/>
    <x v="29"/>
    <s v="106000 Completed Constr not Classfd"/>
    <n v="1"/>
    <n v="0"/>
    <n v="0"/>
    <n v="0"/>
    <n v="0"/>
    <n v="0"/>
    <n v="0"/>
    <n v="0"/>
    <s v="Wyoming"/>
    <d v="2022-12-01T00:00:00"/>
    <d v="2023-12-01T00:00:00"/>
    <x v="12"/>
    <s v="Regulated Electric (122)"/>
    <s v="Cheyenne Light Fuel &amp; Power Co"/>
    <x v="3"/>
    <x v="16"/>
  </r>
  <r>
    <n v="5"/>
    <n v="122"/>
    <x v="29"/>
    <s v="106000 Completed Constr not Classfd"/>
    <n v="1"/>
    <n v="0"/>
    <n v="0"/>
    <n v="0"/>
    <n v="0"/>
    <n v="0"/>
    <n v="0"/>
    <n v="0"/>
    <s v="Wyoming"/>
    <d v="2022-12-01T00:00:00"/>
    <d v="2023-12-01T00:00:00"/>
    <x v="0"/>
    <s v="Regulated Electric (122)"/>
    <s v="Cheyenne Light Fuel &amp; Power Co"/>
    <x v="3"/>
    <x v="16"/>
  </r>
  <r>
    <n v="5"/>
    <n v="122"/>
    <x v="29"/>
    <s v="106000 Completed Constr not Classfd"/>
    <n v="1"/>
    <n v="0"/>
    <n v="0"/>
    <n v="0"/>
    <n v="0"/>
    <n v="0"/>
    <n v="0"/>
    <n v="0"/>
    <s v="Wyoming"/>
    <d v="2022-12-01T00:00:00"/>
    <d v="2023-12-01T00:00:00"/>
    <x v="1"/>
    <s v="Regulated Electric (122)"/>
    <s v="Cheyenne Light Fuel &amp; Power Co"/>
    <x v="3"/>
    <x v="16"/>
  </r>
  <r>
    <n v="5"/>
    <n v="122"/>
    <x v="29"/>
    <s v="106000 Completed Constr not Classfd"/>
    <n v="1"/>
    <n v="0"/>
    <n v="0"/>
    <n v="0"/>
    <n v="0"/>
    <n v="0"/>
    <n v="0"/>
    <n v="0"/>
    <s v="Wyoming"/>
    <d v="2022-12-01T00:00:00"/>
    <d v="2023-12-01T00:00:00"/>
    <x v="2"/>
    <s v="Regulated Electric (122)"/>
    <s v="Cheyenne Light Fuel &amp; Power Co"/>
    <x v="3"/>
    <x v="16"/>
  </r>
  <r>
    <n v="5"/>
    <n v="122"/>
    <x v="29"/>
    <s v="106000 Completed Constr not Classfd"/>
    <n v="1"/>
    <n v="0"/>
    <n v="415489.79000000004"/>
    <n v="0"/>
    <n v="0"/>
    <n v="0"/>
    <n v="0"/>
    <n v="415489.79000000004"/>
    <s v="Wyoming"/>
    <d v="2022-12-01T00:00:00"/>
    <d v="2023-12-01T00:00:00"/>
    <x v="3"/>
    <s v="Regulated Electric (122)"/>
    <s v="Cheyenne Light Fuel &amp; Power Co"/>
    <x v="3"/>
    <x v="16"/>
  </r>
  <r>
    <n v="5"/>
    <n v="122"/>
    <x v="29"/>
    <s v="106000 Completed Constr not Classfd"/>
    <n v="1"/>
    <n v="415489.79000000004"/>
    <n v="2156.9900000000002"/>
    <n v="0"/>
    <n v="0"/>
    <n v="0"/>
    <n v="0"/>
    <n v="417646.78"/>
    <s v="Wyoming"/>
    <d v="2022-12-01T00:00:00"/>
    <d v="2023-12-01T00:00:00"/>
    <x v="4"/>
    <s v="Regulated Electric (122)"/>
    <s v="Cheyenne Light Fuel &amp; Power Co"/>
    <x v="3"/>
    <x v="16"/>
  </r>
  <r>
    <n v="5"/>
    <n v="122"/>
    <x v="29"/>
    <s v="106000 Completed Constr not Classfd"/>
    <n v="1"/>
    <n v="417646.78"/>
    <n v="-417646.78"/>
    <n v="0"/>
    <n v="0"/>
    <n v="0"/>
    <n v="0"/>
    <n v="0"/>
    <s v="Wyoming"/>
    <d v="2022-12-01T00:00:00"/>
    <d v="2023-12-01T00:00:00"/>
    <x v="5"/>
    <s v="Regulated Electric (122)"/>
    <s v="Cheyenne Light Fuel &amp; Power Co"/>
    <x v="3"/>
    <x v="16"/>
  </r>
  <r>
    <n v="5"/>
    <n v="122"/>
    <x v="29"/>
    <s v="106000 Completed Constr not Classfd"/>
    <n v="1"/>
    <n v="0"/>
    <n v="0"/>
    <n v="0"/>
    <n v="0"/>
    <n v="0"/>
    <n v="0"/>
    <n v="0"/>
    <s v="Wyoming"/>
    <d v="2022-12-01T00:00:00"/>
    <d v="2023-12-01T00:00:00"/>
    <x v="6"/>
    <s v="Regulated Electric (122)"/>
    <s v="Cheyenne Light Fuel &amp; Power Co"/>
    <x v="3"/>
    <x v="16"/>
  </r>
  <r>
    <n v="5"/>
    <n v="122"/>
    <x v="29"/>
    <s v="106000 Completed Constr not Classfd"/>
    <n v="1"/>
    <n v="0"/>
    <n v="0"/>
    <n v="0"/>
    <n v="0"/>
    <n v="0"/>
    <n v="0"/>
    <n v="0"/>
    <s v="Wyoming"/>
    <d v="2022-12-01T00:00:00"/>
    <d v="2023-12-01T00:00:00"/>
    <x v="7"/>
    <s v="Regulated Electric (122)"/>
    <s v="Cheyenne Light Fuel &amp; Power Co"/>
    <x v="3"/>
    <x v="16"/>
  </r>
  <r>
    <n v="5"/>
    <n v="122"/>
    <x v="29"/>
    <s v="106000 Completed Constr not Classfd"/>
    <n v="1"/>
    <n v="0"/>
    <n v="0"/>
    <n v="0"/>
    <n v="0"/>
    <n v="0"/>
    <n v="0"/>
    <n v="0"/>
    <s v="Wyoming"/>
    <d v="2022-12-01T00:00:00"/>
    <d v="2023-12-01T00:00:00"/>
    <x v="8"/>
    <s v="Regulated Electric (122)"/>
    <s v="Cheyenne Light Fuel &amp; Power Co"/>
    <x v="3"/>
    <x v="16"/>
  </r>
  <r>
    <n v="5"/>
    <n v="122"/>
    <x v="29"/>
    <s v="106000 Completed Constr not Classfd"/>
    <n v="1"/>
    <n v="0"/>
    <n v="0"/>
    <n v="0"/>
    <n v="0"/>
    <n v="0"/>
    <n v="0"/>
    <n v="0"/>
    <s v="Wyoming"/>
    <d v="2022-12-01T00:00:00"/>
    <d v="2023-12-01T00:00:00"/>
    <x v="9"/>
    <s v="Regulated Electric (122)"/>
    <s v="Cheyenne Light Fuel &amp; Power Co"/>
    <x v="3"/>
    <x v="16"/>
  </r>
  <r>
    <n v="5"/>
    <n v="122"/>
    <x v="29"/>
    <s v="106000 Completed Constr not Classfd"/>
    <n v="1"/>
    <n v="0"/>
    <n v="0"/>
    <n v="0"/>
    <n v="0"/>
    <n v="0"/>
    <n v="0"/>
    <n v="0"/>
    <s v="Wyoming"/>
    <d v="2022-12-01T00:00:00"/>
    <d v="2023-12-01T00:00:00"/>
    <x v="10"/>
    <s v="Regulated Electric (122)"/>
    <s v="Cheyenne Light Fuel &amp; Power Co"/>
    <x v="3"/>
    <x v="16"/>
  </r>
  <r>
    <n v="5"/>
    <n v="122"/>
    <x v="30"/>
    <s v="106000 Completed Constr not Classfd"/>
    <n v="1"/>
    <n v="0"/>
    <n v="0"/>
    <n v="0"/>
    <n v="0"/>
    <n v="0"/>
    <n v="0"/>
    <n v="0"/>
    <s v="Wyoming"/>
    <d v="2022-12-01T00:00:00"/>
    <d v="2023-12-01T00:00:00"/>
    <x v="11"/>
    <s v="Regulated Electric (122)"/>
    <s v="Cheyenne Light Fuel &amp; Power Co"/>
    <x v="3"/>
    <x v="17"/>
  </r>
  <r>
    <n v="5"/>
    <n v="122"/>
    <x v="30"/>
    <s v="106000 Completed Constr not Classfd"/>
    <n v="1"/>
    <n v="0"/>
    <n v="0"/>
    <n v="0"/>
    <n v="0"/>
    <n v="0"/>
    <n v="0"/>
    <n v="0"/>
    <s v="Wyoming"/>
    <d v="2022-12-01T00:00:00"/>
    <d v="2023-12-01T00:00:00"/>
    <x v="12"/>
    <s v="Regulated Electric (122)"/>
    <s v="Cheyenne Light Fuel &amp; Power Co"/>
    <x v="3"/>
    <x v="17"/>
  </r>
  <r>
    <n v="5"/>
    <n v="122"/>
    <x v="30"/>
    <s v="106000 Completed Constr not Classfd"/>
    <n v="1"/>
    <n v="0"/>
    <n v="0"/>
    <n v="0"/>
    <n v="0"/>
    <n v="0"/>
    <n v="0"/>
    <n v="0"/>
    <s v="Wyoming"/>
    <d v="2022-12-01T00:00:00"/>
    <d v="2023-12-01T00:00:00"/>
    <x v="0"/>
    <s v="Regulated Electric (122)"/>
    <s v="Cheyenne Light Fuel &amp; Power Co"/>
    <x v="3"/>
    <x v="17"/>
  </r>
  <r>
    <n v="5"/>
    <n v="122"/>
    <x v="30"/>
    <s v="106000 Completed Constr not Classfd"/>
    <n v="1"/>
    <n v="0"/>
    <n v="0"/>
    <n v="0"/>
    <n v="0"/>
    <n v="0"/>
    <n v="0"/>
    <n v="0"/>
    <s v="Wyoming"/>
    <d v="2022-12-01T00:00:00"/>
    <d v="2023-12-01T00:00:00"/>
    <x v="1"/>
    <s v="Regulated Electric (122)"/>
    <s v="Cheyenne Light Fuel &amp; Power Co"/>
    <x v="3"/>
    <x v="17"/>
  </r>
  <r>
    <n v="5"/>
    <n v="122"/>
    <x v="30"/>
    <s v="106000 Completed Constr not Classfd"/>
    <n v="1"/>
    <n v="0"/>
    <n v="0"/>
    <n v="0"/>
    <n v="0"/>
    <n v="0"/>
    <n v="0"/>
    <n v="0"/>
    <s v="Wyoming"/>
    <d v="2022-12-01T00:00:00"/>
    <d v="2023-12-01T00:00:00"/>
    <x v="2"/>
    <s v="Regulated Electric (122)"/>
    <s v="Cheyenne Light Fuel &amp; Power Co"/>
    <x v="3"/>
    <x v="17"/>
  </r>
  <r>
    <n v="5"/>
    <n v="122"/>
    <x v="30"/>
    <s v="106000 Completed Constr not Classfd"/>
    <n v="1"/>
    <n v="0"/>
    <n v="0"/>
    <n v="0"/>
    <n v="0"/>
    <n v="0"/>
    <n v="0"/>
    <n v="0"/>
    <s v="Wyoming"/>
    <d v="2022-12-01T00:00:00"/>
    <d v="2023-12-01T00:00:00"/>
    <x v="3"/>
    <s v="Regulated Electric (122)"/>
    <s v="Cheyenne Light Fuel &amp; Power Co"/>
    <x v="3"/>
    <x v="17"/>
  </r>
  <r>
    <n v="5"/>
    <n v="122"/>
    <x v="30"/>
    <s v="106000 Completed Constr not Classfd"/>
    <n v="1"/>
    <n v="0"/>
    <n v="0"/>
    <n v="0"/>
    <n v="0"/>
    <n v="0"/>
    <n v="0"/>
    <n v="0"/>
    <s v="Wyoming"/>
    <d v="2022-12-01T00:00:00"/>
    <d v="2023-12-01T00:00:00"/>
    <x v="4"/>
    <s v="Regulated Electric (122)"/>
    <s v="Cheyenne Light Fuel &amp; Power Co"/>
    <x v="3"/>
    <x v="17"/>
  </r>
  <r>
    <n v="5"/>
    <n v="122"/>
    <x v="30"/>
    <s v="106000 Completed Constr not Classfd"/>
    <n v="1"/>
    <n v="0"/>
    <n v="0"/>
    <n v="0"/>
    <n v="0"/>
    <n v="0"/>
    <n v="0"/>
    <n v="0"/>
    <s v="Wyoming"/>
    <d v="2022-12-01T00:00:00"/>
    <d v="2023-12-01T00:00:00"/>
    <x v="5"/>
    <s v="Regulated Electric (122)"/>
    <s v="Cheyenne Light Fuel &amp; Power Co"/>
    <x v="3"/>
    <x v="17"/>
  </r>
  <r>
    <n v="5"/>
    <n v="122"/>
    <x v="30"/>
    <s v="106000 Completed Constr not Classfd"/>
    <n v="1"/>
    <n v="0"/>
    <n v="0"/>
    <n v="0"/>
    <n v="0"/>
    <n v="0"/>
    <n v="0"/>
    <n v="0"/>
    <s v="Wyoming"/>
    <d v="2022-12-01T00:00:00"/>
    <d v="2023-12-01T00:00:00"/>
    <x v="6"/>
    <s v="Regulated Electric (122)"/>
    <s v="Cheyenne Light Fuel &amp; Power Co"/>
    <x v="3"/>
    <x v="17"/>
  </r>
  <r>
    <n v="5"/>
    <n v="122"/>
    <x v="30"/>
    <s v="106000 Completed Constr not Classfd"/>
    <n v="1"/>
    <n v="0"/>
    <n v="0"/>
    <n v="0"/>
    <n v="0"/>
    <n v="0"/>
    <n v="0"/>
    <n v="0"/>
    <s v="Wyoming"/>
    <d v="2022-12-01T00:00:00"/>
    <d v="2023-12-01T00:00:00"/>
    <x v="7"/>
    <s v="Regulated Electric (122)"/>
    <s v="Cheyenne Light Fuel &amp; Power Co"/>
    <x v="3"/>
    <x v="17"/>
  </r>
  <r>
    <n v="5"/>
    <n v="122"/>
    <x v="30"/>
    <s v="106000 Completed Constr not Classfd"/>
    <n v="1"/>
    <n v="0"/>
    <n v="0"/>
    <n v="0"/>
    <n v="0"/>
    <n v="0"/>
    <n v="0"/>
    <n v="0"/>
    <s v="Wyoming"/>
    <d v="2022-12-01T00:00:00"/>
    <d v="2023-12-01T00:00:00"/>
    <x v="8"/>
    <s v="Regulated Electric (122)"/>
    <s v="Cheyenne Light Fuel &amp; Power Co"/>
    <x v="3"/>
    <x v="17"/>
  </r>
  <r>
    <n v="5"/>
    <n v="122"/>
    <x v="30"/>
    <s v="106000 Completed Constr not Classfd"/>
    <n v="1"/>
    <n v="0"/>
    <n v="0"/>
    <n v="0"/>
    <n v="0"/>
    <n v="0"/>
    <n v="0"/>
    <n v="0"/>
    <s v="Wyoming"/>
    <d v="2022-12-01T00:00:00"/>
    <d v="2023-12-01T00:00:00"/>
    <x v="9"/>
    <s v="Regulated Electric (122)"/>
    <s v="Cheyenne Light Fuel &amp; Power Co"/>
    <x v="3"/>
    <x v="17"/>
  </r>
  <r>
    <n v="5"/>
    <n v="122"/>
    <x v="30"/>
    <s v="106000 Completed Constr not Classfd"/>
    <n v="1"/>
    <n v="0"/>
    <n v="0"/>
    <n v="0"/>
    <n v="0"/>
    <n v="0"/>
    <n v="0"/>
    <n v="0"/>
    <s v="Wyoming"/>
    <d v="2022-12-01T00:00:00"/>
    <d v="2023-12-01T00:00:00"/>
    <x v="10"/>
    <s v="Regulated Electric (122)"/>
    <s v="Cheyenne Light Fuel &amp; Power Co"/>
    <x v="3"/>
    <x v="17"/>
  </r>
  <r>
    <n v="5"/>
    <n v="122"/>
    <x v="31"/>
    <s v="106000 Completed Constr not Classfd"/>
    <n v="1"/>
    <n v="0"/>
    <n v="0"/>
    <n v="0"/>
    <n v="0"/>
    <n v="0"/>
    <n v="0"/>
    <n v="0"/>
    <s v="Wyoming"/>
    <d v="2022-12-01T00:00:00"/>
    <d v="2023-12-01T00:00:00"/>
    <x v="11"/>
    <s v="Regulated Electric (122)"/>
    <s v="Cheyenne Light Fuel &amp; Power Co"/>
    <x v="3"/>
    <x v="18"/>
  </r>
  <r>
    <n v="5"/>
    <n v="122"/>
    <x v="31"/>
    <s v="106000 Completed Constr not Classfd"/>
    <n v="1"/>
    <n v="0"/>
    <n v="0"/>
    <n v="0"/>
    <n v="0"/>
    <n v="0"/>
    <n v="0"/>
    <n v="0"/>
    <s v="Wyoming"/>
    <d v="2022-12-01T00:00:00"/>
    <d v="2023-12-01T00:00:00"/>
    <x v="12"/>
    <s v="Regulated Electric (122)"/>
    <s v="Cheyenne Light Fuel &amp; Power Co"/>
    <x v="3"/>
    <x v="18"/>
  </r>
  <r>
    <n v="5"/>
    <n v="122"/>
    <x v="31"/>
    <s v="106000 Completed Constr not Classfd"/>
    <n v="1"/>
    <n v="0"/>
    <n v="0"/>
    <n v="0"/>
    <n v="0"/>
    <n v="0"/>
    <n v="0"/>
    <n v="0"/>
    <s v="Wyoming"/>
    <d v="2022-12-01T00:00:00"/>
    <d v="2023-12-01T00:00:00"/>
    <x v="0"/>
    <s v="Regulated Electric (122)"/>
    <s v="Cheyenne Light Fuel &amp; Power Co"/>
    <x v="3"/>
    <x v="18"/>
  </r>
  <r>
    <n v="5"/>
    <n v="122"/>
    <x v="31"/>
    <s v="106000 Completed Constr not Classfd"/>
    <n v="1"/>
    <n v="0"/>
    <n v="0"/>
    <n v="0"/>
    <n v="0"/>
    <n v="0"/>
    <n v="0"/>
    <n v="0"/>
    <s v="Wyoming"/>
    <d v="2022-12-01T00:00:00"/>
    <d v="2023-12-01T00:00:00"/>
    <x v="1"/>
    <s v="Regulated Electric (122)"/>
    <s v="Cheyenne Light Fuel &amp; Power Co"/>
    <x v="3"/>
    <x v="18"/>
  </r>
  <r>
    <n v="5"/>
    <n v="122"/>
    <x v="31"/>
    <s v="106000 Completed Constr not Classfd"/>
    <n v="1"/>
    <n v="0"/>
    <n v="0"/>
    <n v="0"/>
    <n v="0"/>
    <n v="0"/>
    <n v="0"/>
    <n v="0"/>
    <s v="Wyoming"/>
    <d v="2022-12-01T00:00:00"/>
    <d v="2023-12-01T00:00:00"/>
    <x v="2"/>
    <s v="Regulated Electric (122)"/>
    <s v="Cheyenne Light Fuel &amp; Power Co"/>
    <x v="3"/>
    <x v="18"/>
  </r>
  <r>
    <n v="5"/>
    <n v="122"/>
    <x v="31"/>
    <s v="106000 Completed Constr not Classfd"/>
    <n v="1"/>
    <n v="0"/>
    <n v="0"/>
    <n v="0"/>
    <n v="0"/>
    <n v="0"/>
    <n v="0"/>
    <n v="0"/>
    <s v="Wyoming"/>
    <d v="2022-12-01T00:00:00"/>
    <d v="2023-12-01T00:00:00"/>
    <x v="3"/>
    <s v="Regulated Electric (122)"/>
    <s v="Cheyenne Light Fuel &amp; Power Co"/>
    <x v="3"/>
    <x v="18"/>
  </r>
  <r>
    <n v="5"/>
    <n v="122"/>
    <x v="31"/>
    <s v="106000 Completed Constr not Classfd"/>
    <n v="1"/>
    <n v="0"/>
    <n v="0"/>
    <n v="0"/>
    <n v="0"/>
    <n v="0"/>
    <n v="0"/>
    <n v="0"/>
    <s v="Wyoming"/>
    <d v="2022-12-01T00:00:00"/>
    <d v="2023-12-01T00:00:00"/>
    <x v="4"/>
    <s v="Regulated Electric (122)"/>
    <s v="Cheyenne Light Fuel &amp; Power Co"/>
    <x v="3"/>
    <x v="18"/>
  </r>
  <r>
    <n v="5"/>
    <n v="122"/>
    <x v="31"/>
    <s v="106000 Completed Constr not Classfd"/>
    <n v="1"/>
    <n v="0"/>
    <n v="0"/>
    <n v="0"/>
    <n v="0"/>
    <n v="0"/>
    <n v="0"/>
    <n v="0"/>
    <s v="Wyoming"/>
    <d v="2022-12-01T00:00:00"/>
    <d v="2023-12-01T00:00:00"/>
    <x v="5"/>
    <s v="Regulated Electric (122)"/>
    <s v="Cheyenne Light Fuel &amp; Power Co"/>
    <x v="3"/>
    <x v="18"/>
  </r>
  <r>
    <n v="5"/>
    <n v="122"/>
    <x v="31"/>
    <s v="106000 Completed Constr not Classfd"/>
    <n v="1"/>
    <n v="0"/>
    <n v="0"/>
    <n v="0"/>
    <n v="0"/>
    <n v="0"/>
    <n v="0"/>
    <n v="0"/>
    <s v="Wyoming"/>
    <d v="2022-12-01T00:00:00"/>
    <d v="2023-12-01T00:00:00"/>
    <x v="6"/>
    <s v="Regulated Electric (122)"/>
    <s v="Cheyenne Light Fuel &amp; Power Co"/>
    <x v="3"/>
    <x v="18"/>
  </r>
  <r>
    <n v="5"/>
    <n v="122"/>
    <x v="31"/>
    <s v="106000 Completed Constr not Classfd"/>
    <n v="1"/>
    <n v="0"/>
    <n v="0"/>
    <n v="0"/>
    <n v="0"/>
    <n v="0"/>
    <n v="0"/>
    <n v="0"/>
    <s v="Wyoming"/>
    <d v="2022-12-01T00:00:00"/>
    <d v="2023-12-01T00:00:00"/>
    <x v="7"/>
    <s v="Regulated Electric (122)"/>
    <s v="Cheyenne Light Fuel &amp; Power Co"/>
    <x v="3"/>
    <x v="18"/>
  </r>
  <r>
    <n v="5"/>
    <n v="122"/>
    <x v="31"/>
    <s v="106000 Completed Constr not Classfd"/>
    <n v="1"/>
    <n v="0"/>
    <n v="0"/>
    <n v="0"/>
    <n v="0"/>
    <n v="0"/>
    <n v="0"/>
    <n v="0"/>
    <s v="Wyoming"/>
    <d v="2022-12-01T00:00:00"/>
    <d v="2023-12-01T00:00:00"/>
    <x v="8"/>
    <s v="Regulated Electric (122)"/>
    <s v="Cheyenne Light Fuel &amp; Power Co"/>
    <x v="3"/>
    <x v="18"/>
  </r>
  <r>
    <n v="5"/>
    <n v="122"/>
    <x v="31"/>
    <s v="106000 Completed Constr not Classfd"/>
    <n v="1"/>
    <n v="0"/>
    <n v="0"/>
    <n v="0"/>
    <n v="0"/>
    <n v="0"/>
    <n v="0"/>
    <n v="0"/>
    <s v="Wyoming"/>
    <d v="2022-12-01T00:00:00"/>
    <d v="2023-12-01T00:00:00"/>
    <x v="9"/>
    <s v="Regulated Electric (122)"/>
    <s v="Cheyenne Light Fuel &amp; Power Co"/>
    <x v="3"/>
    <x v="18"/>
  </r>
  <r>
    <n v="5"/>
    <n v="122"/>
    <x v="31"/>
    <s v="106000 Completed Constr not Classfd"/>
    <n v="1"/>
    <n v="0"/>
    <n v="0"/>
    <n v="0"/>
    <n v="0"/>
    <n v="0"/>
    <n v="0"/>
    <n v="0"/>
    <s v="Wyoming"/>
    <d v="2022-12-01T00:00:00"/>
    <d v="2023-12-01T00:00:00"/>
    <x v="10"/>
    <s v="Regulated Electric (122)"/>
    <s v="Cheyenne Light Fuel &amp; Power Co"/>
    <x v="3"/>
    <x v="18"/>
  </r>
  <r>
    <n v="5"/>
    <n v="122"/>
    <x v="32"/>
    <s v="106000 Completed Constr not Classfd"/>
    <n v="1"/>
    <n v="0"/>
    <n v="0"/>
    <n v="0"/>
    <n v="0"/>
    <n v="0"/>
    <n v="0"/>
    <n v="0"/>
    <s v="Wyoming"/>
    <d v="2022-12-01T00:00:00"/>
    <d v="2023-12-01T00:00:00"/>
    <x v="11"/>
    <s v="Regulated Electric (122)"/>
    <s v="Cheyenne Light Fuel &amp; Power Co"/>
    <x v="3"/>
    <x v="19"/>
  </r>
  <r>
    <n v="5"/>
    <n v="122"/>
    <x v="32"/>
    <s v="106000 Completed Constr not Classfd"/>
    <n v="1"/>
    <n v="0"/>
    <n v="0"/>
    <n v="0"/>
    <n v="0"/>
    <n v="0"/>
    <n v="0"/>
    <n v="0"/>
    <s v="Wyoming"/>
    <d v="2022-12-01T00:00:00"/>
    <d v="2023-12-01T00:00:00"/>
    <x v="12"/>
    <s v="Regulated Electric (122)"/>
    <s v="Cheyenne Light Fuel &amp; Power Co"/>
    <x v="3"/>
    <x v="19"/>
  </r>
  <r>
    <n v="5"/>
    <n v="122"/>
    <x v="32"/>
    <s v="106000 Completed Constr not Classfd"/>
    <n v="1"/>
    <n v="0"/>
    <n v="0"/>
    <n v="0"/>
    <n v="0"/>
    <n v="0"/>
    <n v="0"/>
    <n v="0"/>
    <s v="Wyoming"/>
    <d v="2022-12-01T00:00:00"/>
    <d v="2023-12-01T00:00:00"/>
    <x v="0"/>
    <s v="Regulated Electric (122)"/>
    <s v="Cheyenne Light Fuel &amp; Power Co"/>
    <x v="3"/>
    <x v="19"/>
  </r>
  <r>
    <n v="5"/>
    <n v="122"/>
    <x v="32"/>
    <s v="106000 Completed Constr not Classfd"/>
    <n v="1"/>
    <n v="0"/>
    <n v="53574.99"/>
    <n v="0"/>
    <n v="0"/>
    <n v="0"/>
    <n v="0"/>
    <n v="53574.99"/>
    <s v="Wyoming"/>
    <d v="2022-12-01T00:00:00"/>
    <d v="2023-12-01T00:00:00"/>
    <x v="1"/>
    <s v="Regulated Electric (122)"/>
    <s v="Cheyenne Light Fuel &amp; Power Co"/>
    <x v="3"/>
    <x v="19"/>
  </r>
  <r>
    <n v="5"/>
    <n v="122"/>
    <x v="32"/>
    <s v="106000 Completed Constr not Classfd"/>
    <n v="1"/>
    <n v="53574.99"/>
    <n v="0"/>
    <n v="0"/>
    <n v="0"/>
    <n v="0"/>
    <n v="0"/>
    <n v="53574.99"/>
    <s v="Wyoming"/>
    <d v="2022-12-01T00:00:00"/>
    <d v="2023-12-01T00:00:00"/>
    <x v="2"/>
    <s v="Regulated Electric (122)"/>
    <s v="Cheyenne Light Fuel &amp; Power Co"/>
    <x v="3"/>
    <x v="19"/>
  </r>
  <r>
    <n v="5"/>
    <n v="122"/>
    <x v="32"/>
    <s v="106000 Completed Constr not Classfd"/>
    <n v="1"/>
    <n v="53574.99"/>
    <n v="313719.78000000003"/>
    <n v="0"/>
    <n v="0"/>
    <n v="0"/>
    <n v="0"/>
    <n v="367294.77"/>
    <s v="Wyoming"/>
    <d v="2022-12-01T00:00:00"/>
    <d v="2023-12-01T00:00:00"/>
    <x v="3"/>
    <s v="Regulated Electric (122)"/>
    <s v="Cheyenne Light Fuel &amp; Power Co"/>
    <x v="3"/>
    <x v="19"/>
  </r>
  <r>
    <n v="5"/>
    <n v="122"/>
    <x v="32"/>
    <s v="106000 Completed Constr not Classfd"/>
    <n v="1"/>
    <n v="367294.77"/>
    <n v="-53574.99"/>
    <n v="0"/>
    <n v="0"/>
    <n v="0"/>
    <n v="0"/>
    <n v="313719.78000000003"/>
    <s v="Wyoming"/>
    <d v="2022-12-01T00:00:00"/>
    <d v="2023-12-01T00:00:00"/>
    <x v="4"/>
    <s v="Regulated Electric (122)"/>
    <s v="Cheyenne Light Fuel &amp; Power Co"/>
    <x v="3"/>
    <x v="19"/>
  </r>
  <r>
    <n v="5"/>
    <n v="122"/>
    <x v="32"/>
    <s v="106000 Completed Constr not Classfd"/>
    <n v="1"/>
    <n v="313719.78000000003"/>
    <n v="0"/>
    <n v="0"/>
    <n v="0"/>
    <n v="0"/>
    <n v="0"/>
    <n v="313719.78000000003"/>
    <s v="Wyoming"/>
    <d v="2022-12-01T00:00:00"/>
    <d v="2023-12-01T00:00:00"/>
    <x v="5"/>
    <s v="Regulated Electric (122)"/>
    <s v="Cheyenne Light Fuel &amp; Power Co"/>
    <x v="3"/>
    <x v="19"/>
  </r>
  <r>
    <n v="5"/>
    <n v="122"/>
    <x v="32"/>
    <s v="106000 Completed Constr not Classfd"/>
    <n v="1"/>
    <n v="313719.78000000003"/>
    <n v="21636.04"/>
    <n v="0"/>
    <n v="0"/>
    <n v="0"/>
    <n v="0"/>
    <n v="335355.82"/>
    <s v="Wyoming"/>
    <d v="2022-12-01T00:00:00"/>
    <d v="2023-12-01T00:00:00"/>
    <x v="6"/>
    <s v="Regulated Electric (122)"/>
    <s v="Cheyenne Light Fuel &amp; Power Co"/>
    <x v="3"/>
    <x v="19"/>
  </r>
  <r>
    <n v="5"/>
    <n v="122"/>
    <x v="32"/>
    <s v="106000 Completed Constr not Classfd"/>
    <n v="1"/>
    <n v="335355.82"/>
    <n v="0"/>
    <n v="0"/>
    <n v="0"/>
    <n v="0"/>
    <n v="0"/>
    <n v="335355.82"/>
    <s v="Wyoming"/>
    <d v="2022-12-01T00:00:00"/>
    <d v="2023-12-01T00:00:00"/>
    <x v="7"/>
    <s v="Regulated Electric (122)"/>
    <s v="Cheyenne Light Fuel &amp; Power Co"/>
    <x v="3"/>
    <x v="19"/>
  </r>
  <r>
    <n v="5"/>
    <n v="122"/>
    <x v="32"/>
    <s v="106000 Completed Constr not Classfd"/>
    <n v="1"/>
    <n v="335355.82"/>
    <n v="-67095.040000000008"/>
    <n v="0"/>
    <n v="0"/>
    <n v="0"/>
    <n v="0"/>
    <n v="268260.78000000003"/>
    <s v="Wyoming"/>
    <d v="2022-12-01T00:00:00"/>
    <d v="2023-12-01T00:00:00"/>
    <x v="8"/>
    <s v="Regulated Electric (122)"/>
    <s v="Cheyenne Light Fuel &amp; Power Co"/>
    <x v="3"/>
    <x v="19"/>
  </r>
  <r>
    <n v="5"/>
    <n v="122"/>
    <x v="32"/>
    <s v="106000 Completed Constr not Classfd"/>
    <n v="1"/>
    <n v="268260.78000000003"/>
    <n v="-157374.09"/>
    <n v="0"/>
    <n v="0"/>
    <n v="0"/>
    <n v="0"/>
    <n v="110886.69"/>
    <s v="Wyoming"/>
    <d v="2022-12-01T00:00:00"/>
    <d v="2023-12-01T00:00:00"/>
    <x v="9"/>
    <s v="Regulated Electric (122)"/>
    <s v="Cheyenne Light Fuel &amp; Power Co"/>
    <x v="3"/>
    <x v="19"/>
  </r>
  <r>
    <n v="5"/>
    <n v="122"/>
    <x v="32"/>
    <s v="106000 Completed Constr not Classfd"/>
    <n v="1"/>
    <n v="110886.69"/>
    <n v="-68700.37"/>
    <n v="0"/>
    <n v="0"/>
    <n v="0"/>
    <n v="0"/>
    <n v="42186.32"/>
    <s v="Wyoming"/>
    <d v="2022-12-01T00:00:00"/>
    <d v="2023-12-01T00:00:00"/>
    <x v="10"/>
    <s v="Regulated Electric (122)"/>
    <s v="Cheyenne Light Fuel &amp; Power Co"/>
    <x v="3"/>
    <x v="19"/>
  </r>
  <r>
    <n v="5"/>
    <n v="122"/>
    <x v="33"/>
    <s v="106000 Completed Constr not Classfd"/>
    <n v="1"/>
    <n v="0"/>
    <n v="0"/>
    <n v="0"/>
    <n v="0"/>
    <n v="0"/>
    <n v="0"/>
    <n v="0"/>
    <s v="Wyoming"/>
    <d v="2022-12-01T00:00:00"/>
    <d v="2023-12-01T00:00:00"/>
    <x v="11"/>
    <s v="Regulated Electric (122)"/>
    <s v="Cheyenne Light Fuel &amp; Power Co"/>
    <x v="3"/>
    <x v="19"/>
  </r>
  <r>
    <n v="5"/>
    <n v="122"/>
    <x v="33"/>
    <s v="106000 Completed Constr not Classfd"/>
    <n v="1"/>
    <n v="0"/>
    <n v="0"/>
    <n v="0"/>
    <n v="0"/>
    <n v="0"/>
    <n v="0"/>
    <n v="0"/>
    <s v="Wyoming"/>
    <d v="2022-12-01T00:00:00"/>
    <d v="2023-12-01T00:00:00"/>
    <x v="12"/>
    <s v="Regulated Electric (122)"/>
    <s v="Cheyenne Light Fuel &amp; Power Co"/>
    <x v="3"/>
    <x v="19"/>
  </r>
  <r>
    <n v="5"/>
    <n v="122"/>
    <x v="33"/>
    <s v="106000 Completed Constr not Classfd"/>
    <n v="1"/>
    <n v="0"/>
    <n v="0"/>
    <n v="0"/>
    <n v="0"/>
    <n v="0"/>
    <n v="0"/>
    <n v="0"/>
    <s v="Wyoming"/>
    <d v="2022-12-01T00:00:00"/>
    <d v="2023-12-01T00:00:00"/>
    <x v="0"/>
    <s v="Regulated Electric (122)"/>
    <s v="Cheyenne Light Fuel &amp; Power Co"/>
    <x v="3"/>
    <x v="19"/>
  </r>
  <r>
    <n v="5"/>
    <n v="122"/>
    <x v="33"/>
    <s v="106000 Completed Constr not Classfd"/>
    <n v="1"/>
    <n v="0"/>
    <n v="0"/>
    <n v="0"/>
    <n v="0"/>
    <n v="0"/>
    <n v="0"/>
    <n v="0"/>
    <s v="Wyoming"/>
    <d v="2022-12-01T00:00:00"/>
    <d v="2023-12-01T00:00:00"/>
    <x v="1"/>
    <s v="Regulated Electric (122)"/>
    <s v="Cheyenne Light Fuel &amp; Power Co"/>
    <x v="3"/>
    <x v="19"/>
  </r>
  <r>
    <n v="5"/>
    <n v="122"/>
    <x v="33"/>
    <s v="106000 Completed Constr not Classfd"/>
    <n v="1"/>
    <n v="0"/>
    <n v="0"/>
    <n v="0"/>
    <n v="0"/>
    <n v="0"/>
    <n v="0"/>
    <n v="0"/>
    <s v="Wyoming"/>
    <d v="2022-12-01T00:00:00"/>
    <d v="2023-12-01T00:00:00"/>
    <x v="2"/>
    <s v="Regulated Electric (122)"/>
    <s v="Cheyenne Light Fuel &amp; Power Co"/>
    <x v="3"/>
    <x v="19"/>
  </r>
  <r>
    <n v="5"/>
    <n v="122"/>
    <x v="33"/>
    <s v="106000 Completed Constr not Classfd"/>
    <n v="1"/>
    <n v="0"/>
    <n v="0"/>
    <n v="0"/>
    <n v="0"/>
    <n v="0"/>
    <n v="0"/>
    <n v="0"/>
    <s v="Wyoming"/>
    <d v="2022-12-01T00:00:00"/>
    <d v="2023-12-01T00:00:00"/>
    <x v="3"/>
    <s v="Regulated Electric (122)"/>
    <s v="Cheyenne Light Fuel &amp; Power Co"/>
    <x v="3"/>
    <x v="19"/>
  </r>
  <r>
    <n v="5"/>
    <n v="122"/>
    <x v="33"/>
    <s v="106000 Completed Constr not Classfd"/>
    <n v="1"/>
    <n v="0"/>
    <n v="0"/>
    <n v="0"/>
    <n v="0"/>
    <n v="0"/>
    <n v="0"/>
    <n v="0"/>
    <s v="Wyoming"/>
    <d v="2022-12-01T00:00:00"/>
    <d v="2023-12-01T00:00:00"/>
    <x v="4"/>
    <s v="Regulated Electric (122)"/>
    <s v="Cheyenne Light Fuel &amp; Power Co"/>
    <x v="3"/>
    <x v="19"/>
  </r>
  <r>
    <n v="5"/>
    <n v="122"/>
    <x v="33"/>
    <s v="106000 Completed Constr not Classfd"/>
    <n v="1"/>
    <n v="0"/>
    <n v="0"/>
    <n v="0"/>
    <n v="0"/>
    <n v="0"/>
    <n v="0"/>
    <n v="0"/>
    <s v="Wyoming"/>
    <d v="2022-12-01T00:00:00"/>
    <d v="2023-12-01T00:00:00"/>
    <x v="5"/>
    <s v="Regulated Electric (122)"/>
    <s v="Cheyenne Light Fuel &amp; Power Co"/>
    <x v="3"/>
    <x v="19"/>
  </r>
  <r>
    <n v="5"/>
    <n v="122"/>
    <x v="33"/>
    <s v="106000 Completed Constr not Classfd"/>
    <n v="1"/>
    <n v="0"/>
    <n v="0"/>
    <n v="0"/>
    <n v="0"/>
    <n v="0"/>
    <n v="0"/>
    <n v="0"/>
    <s v="Wyoming"/>
    <d v="2022-12-01T00:00:00"/>
    <d v="2023-12-01T00:00:00"/>
    <x v="6"/>
    <s v="Regulated Electric (122)"/>
    <s v="Cheyenne Light Fuel &amp; Power Co"/>
    <x v="3"/>
    <x v="19"/>
  </r>
  <r>
    <n v="5"/>
    <n v="122"/>
    <x v="33"/>
    <s v="106000 Completed Constr not Classfd"/>
    <n v="1"/>
    <n v="0"/>
    <n v="0"/>
    <n v="0"/>
    <n v="0"/>
    <n v="0"/>
    <n v="0"/>
    <n v="0"/>
    <s v="Wyoming"/>
    <d v="2022-12-01T00:00:00"/>
    <d v="2023-12-01T00:00:00"/>
    <x v="7"/>
    <s v="Regulated Electric (122)"/>
    <s v="Cheyenne Light Fuel &amp; Power Co"/>
    <x v="3"/>
    <x v="19"/>
  </r>
  <r>
    <n v="5"/>
    <n v="122"/>
    <x v="33"/>
    <s v="106000 Completed Constr not Classfd"/>
    <n v="1"/>
    <n v="0"/>
    <n v="0"/>
    <n v="0"/>
    <n v="0"/>
    <n v="0"/>
    <n v="0"/>
    <n v="0"/>
    <s v="Wyoming"/>
    <d v="2022-12-01T00:00:00"/>
    <d v="2023-12-01T00:00:00"/>
    <x v="8"/>
    <s v="Regulated Electric (122)"/>
    <s v="Cheyenne Light Fuel &amp; Power Co"/>
    <x v="3"/>
    <x v="19"/>
  </r>
  <r>
    <n v="5"/>
    <n v="122"/>
    <x v="33"/>
    <s v="106000 Completed Constr not Classfd"/>
    <n v="1"/>
    <n v="0"/>
    <n v="0"/>
    <n v="0"/>
    <n v="0"/>
    <n v="0"/>
    <n v="0"/>
    <n v="0"/>
    <s v="Wyoming"/>
    <d v="2022-12-01T00:00:00"/>
    <d v="2023-12-01T00:00:00"/>
    <x v="9"/>
    <s v="Regulated Electric (122)"/>
    <s v="Cheyenne Light Fuel &amp; Power Co"/>
    <x v="3"/>
    <x v="19"/>
  </r>
  <r>
    <n v="5"/>
    <n v="122"/>
    <x v="33"/>
    <s v="106000 Completed Constr not Classfd"/>
    <n v="1"/>
    <n v="0"/>
    <n v="0"/>
    <n v="0"/>
    <n v="0"/>
    <n v="0"/>
    <n v="0"/>
    <n v="0"/>
    <s v="Wyoming"/>
    <d v="2022-12-01T00:00:00"/>
    <d v="2023-12-01T00:00:00"/>
    <x v="10"/>
    <s v="Regulated Electric (122)"/>
    <s v="Cheyenne Light Fuel &amp; Power Co"/>
    <x v="3"/>
    <x v="19"/>
  </r>
  <r>
    <n v="5"/>
    <n v="122"/>
    <x v="34"/>
    <s v="106000 Completed Constr not Classfd"/>
    <n v="1"/>
    <n v="0"/>
    <n v="0"/>
    <n v="0"/>
    <n v="0"/>
    <n v="0"/>
    <n v="0"/>
    <n v="0"/>
    <s v="Wyoming"/>
    <d v="2022-12-01T00:00:00"/>
    <d v="2023-12-01T00:00:00"/>
    <x v="11"/>
    <s v="Regulated Electric (122)"/>
    <s v="Cheyenne Light Fuel &amp; Power Co"/>
    <x v="3"/>
    <x v="20"/>
  </r>
  <r>
    <n v="5"/>
    <n v="122"/>
    <x v="34"/>
    <s v="106000 Completed Constr not Classfd"/>
    <n v="1"/>
    <n v="0"/>
    <n v="0"/>
    <n v="0"/>
    <n v="0"/>
    <n v="0"/>
    <n v="0"/>
    <n v="0"/>
    <s v="Wyoming"/>
    <d v="2022-12-01T00:00:00"/>
    <d v="2023-12-01T00:00:00"/>
    <x v="12"/>
    <s v="Regulated Electric (122)"/>
    <s v="Cheyenne Light Fuel &amp; Power Co"/>
    <x v="3"/>
    <x v="20"/>
  </r>
  <r>
    <n v="5"/>
    <n v="122"/>
    <x v="34"/>
    <s v="106000 Completed Constr not Classfd"/>
    <n v="1"/>
    <n v="0"/>
    <n v="0"/>
    <n v="0"/>
    <n v="0"/>
    <n v="0"/>
    <n v="0"/>
    <n v="0"/>
    <s v="Wyoming"/>
    <d v="2022-12-01T00:00:00"/>
    <d v="2023-12-01T00:00:00"/>
    <x v="0"/>
    <s v="Regulated Electric (122)"/>
    <s v="Cheyenne Light Fuel &amp; Power Co"/>
    <x v="3"/>
    <x v="20"/>
  </r>
  <r>
    <n v="5"/>
    <n v="122"/>
    <x v="34"/>
    <s v="106000 Completed Constr not Classfd"/>
    <n v="1"/>
    <n v="0"/>
    <n v="0"/>
    <n v="0"/>
    <n v="0"/>
    <n v="0"/>
    <n v="0"/>
    <n v="0"/>
    <s v="Wyoming"/>
    <d v="2022-12-01T00:00:00"/>
    <d v="2023-12-01T00:00:00"/>
    <x v="1"/>
    <s v="Regulated Electric (122)"/>
    <s v="Cheyenne Light Fuel &amp; Power Co"/>
    <x v="3"/>
    <x v="20"/>
  </r>
  <r>
    <n v="5"/>
    <n v="122"/>
    <x v="34"/>
    <s v="106000 Completed Constr not Classfd"/>
    <n v="1"/>
    <n v="0"/>
    <n v="0"/>
    <n v="0"/>
    <n v="0"/>
    <n v="0"/>
    <n v="0"/>
    <n v="0"/>
    <s v="Wyoming"/>
    <d v="2022-12-01T00:00:00"/>
    <d v="2023-12-01T00:00:00"/>
    <x v="2"/>
    <s v="Regulated Electric (122)"/>
    <s v="Cheyenne Light Fuel &amp; Power Co"/>
    <x v="3"/>
    <x v="20"/>
  </r>
  <r>
    <n v="5"/>
    <n v="122"/>
    <x v="34"/>
    <s v="106000 Completed Constr not Classfd"/>
    <n v="1"/>
    <n v="0"/>
    <n v="0"/>
    <n v="0"/>
    <n v="0"/>
    <n v="0"/>
    <n v="0"/>
    <n v="0"/>
    <s v="Wyoming"/>
    <d v="2022-12-01T00:00:00"/>
    <d v="2023-12-01T00:00:00"/>
    <x v="3"/>
    <s v="Regulated Electric (122)"/>
    <s v="Cheyenne Light Fuel &amp; Power Co"/>
    <x v="3"/>
    <x v="20"/>
  </r>
  <r>
    <n v="5"/>
    <n v="122"/>
    <x v="34"/>
    <s v="106000 Completed Constr not Classfd"/>
    <n v="1"/>
    <n v="0"/>
    <n v="0"/>
    <n v="0"/>
    <n v="0"/>
    <n v="0"/>
    <n v="0"/>
    <n v="0"/>
    <s v="Wyoming"/>
    <d v="2022-12-01T00:00:00"/>
    <d v="2023-12-01T00:00:00"/>
    <x v="4"/>
    <s v="Regulated Electric (122)"/>
    <s v="Cheyenne Light Fuel &amp; Power Co"/>
    <x v="3"/>
    <x v="20"/>
  </r>
  <r>
    <n v="5"/>
    <n v="122"/>
    <x v="34"/>
    <s v="106000 Completed Constr not Classfd"/>
    <n v="1"/>
    <n v="0"/>
    <n v="0"/>
    <n v="0"/>
    <n v="0"/>
    <n v="0"/>
    <n v="0"/>
    <n v="0"/>
    <s v="Wyoming"/>
    <d v="2022-12-01T00:00:00"/>
    <d v="2023-12-01T00:00:00"/>
    <x v="5"/>
    <s v="Regulated Electric (122)"/>
    <s v="Cheyenne Light Fuel &amp; Power Co"/>
    <x v="3"/>
    <x v="20"/>
  </r>
  <r>
    <n v="5"/>
    <n v="122"/>
    <x v="34"/>
    <s v="106000 Completed Constr not Classfd"/>
    <n v="1"/>
    <n v="0"/>
    <n v="0"/>
    <n v="0"/>
    <n v="0"/>
    <n v="0"/>
    <n v="0"/>
    <n v="0"/>
    <s v="Wyoming"/>
    <d v="2022-12-01T00:00:00"/>
    <d v="2023-12-01T00:00:00"/>
    <x v="6"/>
    <s v="Regulated Electric (122)"/>
    <s v="Cheyenne Light Fuel &amp; Power Co"/>
    <x v="3"/>
    <x v="20"/>
  </r>
  <r>
    <n v="5"/>
    <n v="122"/>
    <x v="34"/>
    <s v="106000 Completed Constr not Classfd"/>
    <n v="1"/>
    <n v="0"/>
    <n v="0"/>
    <n v="0"/>
    <n v="0"/>
    <n v="0"/>
    <n v="0"/>
    <n v="0"/>
    <s v="Wyoming"/>
    <d v="2022-12-01T00:00:00"/>
    <d v="2023-12-01T00:00:00"/>
    <x v="7"/>
    <s v="Regulated Electric (122)"/>
    <s v="Cheyenne Light Fuel &amp; Power Co"/>
    <x v="3"/>
    <x v="20"/>
  </r>
  <r>
    <n v="5"/>
    <n v="122"/>
    <x v="34"/>
    <s v="106000 Completed Constr not Classfd"/>
    <n v="1"/>
    <n v="0"/>
    <n v="0"/>
    <n v="0"/>
    <n v="0"/>
    <n v="0"/>
    <n v="0"/>
    <n v="0"/>
    <s v="Wyoming"/>
    <d v="2022-12-01T00:00:00"/>
    <d v="2023-12-01T00:00:00"/>
    <x v="8"/>
    <s v="Regulated Electric (122)"/>
    <s v="Cheyenne Light Fuel &amp; Power Co"/>
    <x v="3"/>
    <x v="20"/>
  </r>
  <r>
    <n v="5"/>
    <n v="122"/>
    <x v="34"/>
    <s v="106000 Completed Constr not Classfd"/>
    <n v="1"/>
    <n v="0"/>
    <n v="0"/>
    <n v="0"/>
    <n v="0"/>
    <n v="0"/>
    <n v="0"/>
    <n v="0"/>
    <s v="Wyoming"/>
    <d v="2022-12-01T00:00:00"/>
    <d v="2023-12-01T00:00:00"/>
    <x v="9"/>
    <s v="Regulated Electric (122)"/>
    <s v="Cheyenne Light Fuel &amp; Power Co"/>
    <x v="3"/>
    <x v="20"/>
  </r>
  <r>
    <n v="5"/>
    <n v="122"/>
    <x v="34"/>
    <s v="106000 Completed Constr not Classfd"/>
    <n v="1"/>
    <n v="0"/>
    <n v="0"/>
    <n v="0"/>
    <n v="0"/>
    <n v="0"/>
    <n v="0"/>
    <n v="0"/>
    <s v="Wyoming"/>
    <d v="2022-12-01T00:00:00"/>
    <d v="2023-12-01T00:00:00"/>
    <x v="10"/>
    <s v="Regulated Electric (122)"/>
    <s v="Cheyenne Light Fuel &amp; Power Co"/>
    <x v="3"/>
    <x v="20"/>
  </r>
  <r>
    <n v="5"/>
    <n v="122"/>
    <x v="35"/>
    <s v="106000 Completed Constr not Classfd"/>
    <n v="1"/>
    <n v="1700478.54"/>
    <n v="1252789.3999999999"/>
    <n v="0"/>
    <n v="0"/>
    <n v="0"/>
    <n v="0"/>
    <n v="2953267.94"/>
    <s v="Wyoming"/>
    <d v="2022-12-01T00:00:00"/>
    <d v="2023-12-01T00:00:00"/>
    <x v="11"/>
    <s v="Regulated Electric (122)"/>
    <s v="Cheyenne Light Fuel &amp; Power Co"/>
    <x v="3"/>
    <x v="21"/>
  </r>
  <r>
    <n v="5"/>
    <n v="122"/>
    <x v="35"/>
    <s v="106000 Completed Constr not Classfd"/>
    <n v="1"/>
    <n v="2953267.94"/>
    <n v="-42673.440000000002"/>
    <n v="0"/>
    <n v="0"/>
    <n v="0"/>
    <n v="0"/>
    <n v="2910594.5"/>
    <s v="Wyoming"/>
    <d v="2022-12-01T00:00:00"/>
    <d v="2023-12-01T00:00:00"/>
    <x v="12"/>
    <s v="Regulated Electric (122)"/>
    <s v="Cheyenne Light Fuel &amp; Power Co"/>
    <x v="3"/>
    <x v="21"/>
  </r>
  <r>
    <n v="5"/>
    <n v="122"/>
    <x v="35"/>
    <s v="106000 Completed Constr not Classfd"/>
    <n v="1"/>
    <n v="2910594.5"/>
    <n v="-66419.22"/>
    <n v="0"/>
    <n v="0"/>
    <n v="0"/>
    <n v="0"/>
    <n v="2844175.2800000003"/>
    <s v="Wyoming"/>
    <d v="2022-12-01T00:00:00"/>
    <d v="2023-12-01T00:00:00"/>
    <x v="0"/>
    <s v="Regulated Electric (122)"/>
    <s v="Cheyenne Light Fuel &amp; Power Co"/>
    <x v="3"/>
    <x v="21"/>
  </r>
  <r>
    <n v="5"/>
    <n v="122"/>
    <x v="35"/>
    <s v="106000 Completed Constr not Classfd"/>
    <n v="1"/>
    <n v="2844175.2800000003"/>
    <n v="-831.97"/>
    <n v="0"/>
    <n v="0"/>
    <n v="0"/>
    <n v="0"/>
    <n v="2843343.31"/>
    <s v="Wyoming"/>
    <d v="2022-12-01T00:00:00"/>
    <d v="2023-12-01T00:00:00"/>
    <x v="1"/>
    <s v="Regulated Electric (122)"/>
    <s v="Cheyenne Light Fuel &amp; Power Co"/>
    <x v="3"/>
    <x v="21"/>
  </r>
  <r>
    <n v="5"/>
    <n v="122"/>
    <x v="35"/>
    <s v="106000 Completed Constr not Classfd"/>
    <n v="1"/>
    <n v="2843343.31"/>
    <n v="-2809560.02"/>
    <n v="0"/>
    <n v="0"/>
    <n v="0"/>
    <n v="0"/>
    <n v="33783.29"/>
    <s v="Wyoming"/>
    <d v="2022-12-01T00:00:00"/>
    <d v="2023-12-01T00:00:00"/>
    <x v="2"/>
    <s v="Regulated Electric (122)"/>
    <s v="Cheyenne Light Fuel &amp; Power Co"/>
    <x v="3"/>
    <x v="21"/>
  </r>
  <r>
    <n v="5"/>
    <n v="122"/>
    <x v="35"/>
    <s v="106000 Completed Constr not Classfd"/>
    <n v="1"/>
    <n v="33783.29"/>
    <n v="0"/>
    <n v="0"/>
    <n v="0"/>
    <n v="0"/>
    <n v="0"/>
    <n v="33783.29"/>
    <s v="Wyoming"/>
    <d v="2022-12-01T00:00:00"/>
    <d v="2023-12-01T00:00:00"/>
    <x v="3"/>
    <s v="Regulated Electric (122)"/>
    <s v="Cheyenne Light Fuel &amp; Power Co"/>
    <x v="3"/>
    <x v="21"/>
  </r>
  <r>
    <n v="5"/>
    <n v="122"/>
    <x v="35"/>
    <s v="106000 Completed Constr not Classfd"/>
    <n v="1"/>
    <n v="33783.29"/>
    <n v="-33783.29"/>
    <n v="0"/>
    <n v="0"/>
    <n v="0"/>
    <n v="0"/>
    <n v="0"/>
    <s v="Wyoming"/>
    <d v="2022-12-01T00:00:00"/>
    <d v="2023-12-01T00:00:00"/>
    <x v="4"/>
    <s v="Regulated Electric (122)"/>
    <s v="Cheyenne Light Fuel &amp; Power Co"/>
    <x v="3"/>
    <x v="21"/>
  </r>
  <r>
    <n v="5"/>
    <n v="122"/>
    <x v="35"/>
    <s v="106000 Completed Constr not Classfd"/>
    <n v="1"/>
    <n v="0"/>
    <n v="0"/>
    <n v="0"/>
    <n v="0"/>
    <n v="0"/>
    <n v="0"/>
    <n v="0"/>
    <s v="Wyoming"/>
    <d v="2022-12-01T00:00:00"/>
    <d v="2023-12-01T00:00:00"/>
    <x v="5"/>
    <s v="Regulated Electric (122)"/>
    <s v="Cheyenne Light Fuel &amp; Power Co"/>
    <x v="3"/>
    <x v="21"/>
  </r>
  <r>
    <n v="5"/>
    <n v="122"/>
    <x v="35"/>
    <s v="106000 Completed Constr not Classfd"/>
    <n v="1"/>
    <n v="0"/>
    <n v="0"/>
    <n v="0"/>
    <n v="0"/>
    <n v="0"/>
    <n v="0"/>
    <n v="0"/>
    <s v="Wyoming"/>
    <d v="2022-12-01T00:00:00"/>
    <d v="2023-12-01T00:00:00"/>
    <x v="6"/>
    <s v="Regulated Electric (122)"/>
    <s v="Cheyenne Light Fuel &amp; Power Co"/>
    <x v="3"/>
    <x v="21"/>
  </r>
  <r>
    <n v="5"/>
    <n v="122"/>
    <x v="35"/>
    <s v="106000 Completed Constr not Classfd"/>
    <n v="1"/>
    <n v="0"/>
    <n v="0"/>
    <n v="0"/>
    <n v="0"/>
    <n v="0"/>
    <n v="0"/>
    <n v="0"/>
    <s v="Wyoming"/>
    <d v="2022-12-01T00:00:00"/>
    <d v="2023-12-01T00:00:00"/>
    <x v="7"/>
    <s v="Regulated Electric (122)"/>
    <s v="Cheyenne Light Fuel &amp; Power Co"/>
    <x v="3"/>
    <x v="21"/>
  </r>
  <r>
    <n v="5"/>
    <n v="122"/>
    <x v="35"/>
    <s v="106000 Completed Constr not Classfd"/>
    <n v="1"/>
    <n v="0"/>
    <n v="0"/>
    <n v="0"/>
    <n v="0"/>
    <n v="0"/>
    <n v="0"/>
    <n v="0"/>
    <s v="Wyoming"/>
    <d v="2022-12-01T00:00:00"/>
    <d v="2023-12-01T00:00:00"/>
    <x v="8"/>
    <s v="Regulated Electric (122)"/>
    <s v="Cheyenne Light Fuel &amp; Power Co"/>
    <x v="3"/>
    <x v="21"/>
  </r>
  <r>
    <n v="5"/>
    <n v="122"/>
    <x v="35"/>
    <s v="106000 Completed Constr not Classfd"/>
    <n v="1"/>
    <n v="0"/>
    <n v="0"/>
    <n v="0"/>
    <n v="0"/>
    <n v="0"/>
    <n v="0"/>
    <n v="0"/>
    <s v="Wyoming"/>
    <d v="2022-12-01T00:00:00"/>
    <d v="2023-12-01T00:00:00"/>
    <x v="9"/>
    <s v="Regulated Electric (122)"/>
    <s v="Cheyenne Light Fuel &amp; Power Co"/>
    <x v="3"/>
    <x v="21"/>
  </r>
  <r>
    <n v="5"/>
    <n v="122"/>
    <x v="35"/>
    <s v="106000 Completed Constr not Classfd"/>
    <n v="1"/>
    <n v="0"/>
    <n v="7713.06"/>
    <n v="0"/>
    <n v="0"/>
    <n v="0"/>
    <n v="0"/>
    <n v="7713.06"/>
    <s v="Wyoming"/>
    <d v="2022-12-01T00:00:00"/>
    <d v="2023-12-01T00:00:00"/>
    <x v="10"/>
    <s v="Regulated Electric (122)"/>
    <s v="Cheyenne Light Fuel &amp; Power Co"/>
    <x v="3"/>
    <x v="21"/>
  </r>
  <r>
    <n v="5"/>
    <n v="122"/>
    <x v="37"/>
    <s v="106000 Completed Constr not Classfd"/>
    <n v="1"/>
    <n v="0"/>
    <n v="0"/>
    <n v="0"/>
    <n v="0"/>
    <n v="0"/>
    <n v="0"/>
    <n v="0"/>
    <s v="Wyoming"/>
    <d v="2022-12-01T00:00:00"/>
    <d v="2023-12-01T00:00:00"/>
    <x v="11"/>
    <s v="Regulated Electric (122)"/>
    <s v="Cheyenne Light Fuel &amp; Power Co"/>
    <x v="3"/>
    <x v="22"/>
  </r>
  <r>
    <n v="5"/>
    <n v="122"/>
    <x v="37"/>
    <s v="106000 Completed Constr not Classfd"/>
    <n v="1"/>
    <n v="0"/>
    <n v="0"/>
    <n v="0"/>
    <n v="0"/>
    <n v="0"/>
    <n v="0"/>
    <n v="0"/>
    <s v="Wyoming"/>
    <d v="2022-12-01T00:00:00"/>
    <d v="2023-12-01T00:00:00"/>
    <x v="12"/>
    <s v="Regulated Electric (122)"/>
    <s v="Cheyenne Light Fuel &amp; Power Co"/>
    <x v="3"/>
    <x v="22"/>
  </r>
  <r>
    <n v="5"/>
    <n v="122"/>
    <x v="37"/>
    <s v="106000 Completed Constr not Classfd"/>
    <n v="1"/>
    <n v="0"/>
    <n v="0"/>
    <n v="0"/>
    <n v="0"/>
    <n v="0"/>
    <n v="0"/>
    <n v="0"/>
    <s v="Wyoming"/>
    <d v="2022-12-01T00:00:00"/>
    <d v="2023-12-01T00:00:00"/>
    <x v="0"/>
    <s v="Regulated Electric (122)"/>
    <s v="Cheyenne Light Fuel &amp; Power Co"/>
    <x v="3"/>
    <x v="22"/>
  </r>
  <r>
    <n v="5"/>
    <n v="122"/>
    <x v="37"/>
    <s v="106000 Completed Constr not Classfd"/>
    <n v="1"/>
    <n v="0"/>
    <n v="0"/>
    <n v="0"/>
    <n v="0"/>
    <n v="0"/>
    <n v="0"/>
    <n v="0"/>
    <s v="Wyoming"/>
    <d v="2022-12-01T00:00:00"/>
    <d v="2023-12-01T00:00:00"/>
    <x v="1"/>
    <s v="Regulated Electric (122)"/>
    <s v="Cheyenne Light Fuel &amp; Power Co"/>
    <x v="3"/>
    <x v="22"/>
  </r>
  <r>
    <n v="5"/>
    <n v="122"/>
    <x v="37"/>
    <s v="106000 Completed Constr not Classfd"/>
    <n v="1"/>
    <n v="0"/>
    <n v="0"/>
    <n v="0"/>
    <n v="0"/>
    <n v="0"/>
    <n v="0"/>
    <n v="0"/>
    <s v="Wyoming"/>
    <d v="2022-12-01T00:00:00"/>
    <d v="2023-12-01T00:00:00"/>
    <x v="2"/>
    <s v="Regulated Electric (122)"/>
    <s v="Cheyenne Light Fuel &amp; Power Co"/>
    <x v="3"/>
    <x v="22"/>
  </r>
  <r>
    <n v="5"/>
    <n v="122"/>
    <x v="37"/>
    <s v="106000 Completed Constr not Classfd"/>
    <n v="1"/>
    <n v="0"/>
    <n v="0"/>
    <n v="0"/>
    <n v="0"/>
    <n v="0"/>
    <n v="0"/>
    <n v="0"/>
    <s v="Wyoming"/>
    <d v="2022-12-01T00:00:00"/>
    <d v="2023-12-01T00:00:00"/>
    <x v="3"/>
    <s v="Regulated Electric (122)"/>
    <s v="Cheyenne Light Fuel &amp; Power Co"/>
    <x v="3"/>
    <x v="22"/>
  </r>
  <r>
    <n v="5"/>
    <n v="122"/>
    <x v="37"/>
    <s v="106000 Completed Constr not Classfd"/>
    <n v="1"/>
    <n v="0"/>
    <n v="0"/>
    <n v="0"/>
    <n v="0"/>
    <n v="0"/>
    <n v="0"/>
    <n v="0"/>
    <s v="Wyoming"/>
    <d v="2022-12-01T00:00:00"/>
    <d v="2023-12-01T00:00:00"/>
    <x v="4"/>
    <s v="Regulated Electric (122)"/>
    <s v="Cheyenne Light Fuel &amp; Power Co"/>
    <x v="3"/>
    <x v="22"/>
  </r>
  <r>
    <n v="5"/>
    <n v="122"/>
    <x v="37"/>
    <s v="106000 Completed Constr not Classfd"/>
    <n v="1"/>
    <n v="0"/>
    <n v="0"/>
    <n v="0"/>
    <n v="0"/>
    <n v="0"/>
    <n v="0"/>
    <n v="0"/>
    <s v="Wyoming"/>
    <d v="2022-12-01T00:00:00"/>
    <d v="2023-12-01T00:00:00"/>
    <x v="5"/>
    <s v="Regulated Electric (122)"/>
    <s v="Cheyenne Light Fuel &amp; Power Co"/>
    <x v="3"/>
    <x v="22"/>
  </r>
  <r>
    <n v="5"/>
    <n v="122"/>
    <x v="37"/>
    <s v="106000 Completed Constr not Classfd"/>
    <n v="1"/>
    <n v="0"/>
    <n v="0"/>
    <n v="0"/>
    <n v="0"/>
    <n v="0"/>
    <n v="0"/>
    <n v="0"/>
    <s v="Wyoming"/>
    <d v="2022-12-01T00:00:00"/>
    <d v="2023-12-01T00:00:00"/>
    <x v="6"/>
    <s v="Regulated Electric (122)"/>
    <s v="Cheyenne Light Fuel &amp; Power Co"/>
    <x v="3"/>
    <x v="22"/>
  </r>
  <r>
    <n v="5"/>
    <n v="122"/>
    <x v="37"/>
    <s v="106000 Completed Constr not Classfd"/>
    <n v="1"/>
    <n v="0"/>
    <n v="12189.1"/>
    <n v="0"/>
    <n v="0"/>
    <n v="0"/>
    <n v="0"/>
    <n v="12189.1"/>
    <s v="Wyoming"/>
    <d v="2022-12-01T00:00:00"/>
    <d v="2023-12-01T00:00:00"/>
    <x v="7"/>
    <s v="Regulated Electric (122)"/>
    <s v="Cheyenne Light Fuel &amp; Power Co"/>
    <x v="3"/>
    <x v="22"/>
  </r>
  <r>
    <n v="5"/>
    <n v="122"/>
    <x v="37"/>
    <s v="106000 Completed Constr not Classfd"/>
    <n v="1"/>
    <n v="12189.1"/>
    <n v="0"/>
    <n v="0"/>
    <n v="0"/>
    <n v="0"/>
    <n v="0"/>
    <n v="12189.1"/>
    <s v="Wyoming"/>
    <d v="2022-12-01T00:00:00"/>
    <d v="2023-12-01T00:00:00"/>
    <x v="8"/>
    <s v="Regulated Electric (122)"/>
    <s v="Cheyenne Light Fuel &amp; Power Co"/>
    <x v="3"/>
    <x v="22"/>
  </r>
  <r>
    <n v="5"/>
    <n v="122"/>
    <x v="37"/>
    <s v="106000 Completed Constr not Classfd"/>
    <n v="1"/>
    <n v="12189.1"/>
    <n v="67032.600000000006"/>
    <n v="0"/>
    <n v="0"/>
    <n v="0"/>
    <n v="0"/>
    <n v="79221.7"/>
    <s v="Wyoming"/>
    <d v="2022-12-01T00:00:00"/>
    <d v="2023-12-01T00:00:00"/>
    <x v="9"/>
    <s v="Regulated Electric (122)"/>
    <s v="Cheyenne Light Fuel &amp; Power Co"/>
    <x v="3"/>
    <x v="22"/>
  </r>
  <r>
    <n v="5"/>
    <n v="122"/>
    <x v="37"/>
    <s v="106000 Completed Constr not Classfd"/>
    <n v="1"/>
    <n v="79221.7"/>
    <n v="-14871.32"/>
    <n v="0"/>
    <n v="0"/>
    <n v="0"/>
    <n v="0"/>
    <n v="64350.380000000005"/>
    <s v="Wyoming"/>
    <d v="2022-12-01T00:00:00"/>
    <d v="2023-12-01T00:00:00"/>
    <x v="10"/>
    <s v="Regulated Electric (122)"/>
    <s v="Cheyenne Light Fuel &amp; Power Co"/>
    <x v="3"/>
    <x v="22"/>
  </r>
  <r>
    <n v="5"/>
    <n v="122"/>
    <x v="39"/>
    <s v="106000 Completed Constr not Classfd"/>
    <n v="1"/>
    <n v="0"/>
    <n v="0"/>
    <n v="0"/>
    <n v="0"/>
    <n v="0"/>
    <n v="0"/>
    <n v="0"/>
    <s v="Wyoming"/>
    <d v="2022-12-01T00:00:00"/>
    <d v="2023-12-01T00:00:00"/>
    <x v="11"/>
    <s v="Regulated Electric (122)"/>
    <s v="Cheyenne Light Fuel &amp; Power Co"/>
    <x v="3"/>
    <x v="23"/>
  </r>
  <r>
    <n v="5"/>
    <n v="122"/>
    <x v="39"/>
    <s v="106000 Completed Constr not Classfd"/>
    <n v="1"/>
    <n v="0"/>
    <n v="0"/>
    <n v="0"/>
    <n v="0"/>
    <n v="0"/>
    <n v="0"/>
    <n v="0"/>
    <s v="Wyoming"/>
    <d v="2022-12-01T00:00:00"/>
    <d v="2023-12-01T00:00:00"/>
    <x v="12"/>
    <s v="Regulated Electric (122)"/>
    <s v="Cheyenne Light Fuel &amp; Power Co"/>
    <x v="3"/>
    <x v="23"/>
  </r>
  <r>
    <n v="5"/>
    <n v="122"/>
    <x v="39"/>
    <s v="106000 Completed Constr not Classfd"/>
    <n v="1"/>
    <n v="0"/>
    <n v="0"/>
    <n v="0"/>
    <n v="0"/>
    <n v="0"/>
    <n v="0"/>
    <n v="0"/>
    <s v="Wyoming"/>
    <d v="2022-12-01T00:00:00"/>
    <d v="2023-12-01T00:00:00"/>
    <x v="0"/>
    <s v="Regulated Electric (122)"/>
    <s v="Cheyenne Light Fuel &amp; Power Co"/>
    <x v="3"/>
    <x v="23"/>
  </r>
  <r>
    <n v="5"/>
    <n v="122"/>
    <x v="39"/>
    <s v="106000 Completed Constr not Classfd"/>
    <n v="1"/>
    <n v="0"/>
    <n v="0"/>
    <n v="0"/>
    <n v="0"/>
    <n v="0"/>
    <n v="0"/>
    <n v="0"/>
    <s v="Wyoming"/>
    <d v="2022-12-01T00:00:00"/>
    <d v="2023-12-01T00:00:00"/>
    <x v="1"/>
    <s v="Regulated Electric (122)"/>
    <s v="Cheyenne Light Fuel &amp; Power Co"/>
    <x v="3"/>
    <x v="23"/>
  </r>
  <r>
    <n v="5"/>
    <n v="122"/>
    <x v="39"/>
    <s v="106000 Completed Constr not Classfd"/>
    <n v="1"/>
    <n v="0"/>
    <n v="0"/>
    <n v="0"/>
    <n v="0"/>
    <n v="0"/>
    <n v="0"/>
    <n v="0"/>
    <s v="Wyoming"/>
    <d v="2022-12-01T00:00:00"/>
    <d v="2023-12-01T00:00:00"/>
    <x v="2"/>
    <s v="Regulated Electric (122)"/>
    <s v="Cheyenne Light Fuel &amp; Power Co"/>
    <x v="3"/>
    <x v="23"/>
  </r>
  <r>
    <n v="5"/>
    <n v="122"/>
    <x v="39"/>
    <s v="106000 Completed Constr not Classfd"/>
    <n v="1"/>
    <n v="0"/>
    <n v="0"/>
    <n v="0"/>
    <n v="0"/>
    <n v="0"/>
    <n v="0"/>
    <n v="0"/>
    <s v="Wyoming"/>
    <d v="2022-12-01T00:00:00"/>
    <d v="2023-12-01T00:00:00"/>
    <x v="3"/>
    <s v="Regulated Electric (122)"/>
    <s v="Cheyenne Light Fuel &amp; Power Co"/>
    <x v="3"/>
    <x v="23"/>
  </r>
  <r>
    <n v="5"/>
    <n v="122"/>
    <x v="39"/>
    <s v="106000 Completed Constr not Classfd"/>
    <n v="1"/>
    <n v="0"/>
    <n v="0"/>
    <n v="0"/>
    <n v="0"/>
    <n v="0"/>
    <n v="0"/>
    <n v="0"/>
    <s v="Wyoming"/>
    <d v="2022-12-01T00:00:00"/>
    <d v="2023-12-01T00:00:00"/>
    <x v="4"/>
    <s v="Regulated Electric (122)"/>
    <s v="Cheyenne Light Fuel &amp; Power Co"/>
    <x v="3"/>
    <x v="23"/>
  </r>
  <r>
    <n v="5"/>
    <n v="122"/>
    <x v="39"/>
    <s v="106000 Completed Constr not Classfd"/>
    <n v="1"/>
    <n v="0"/>
    <n v="0"/>
    <n v="0"/>
    <n v="0"/>
    <n v="0"/>
    <n v="0"/>
    <n v="0"/>
    <s v="Wyoming"/>
    <d v="2022-12-01T00:00:00"/>
    <d v="2023-12-01T00:00:00"/>
    <x v="5"/>
    <s v="Regulated Electric (122)"/>
    <s v="Cheyenne Light Fuel &amp; Power Co"/>
    <x v="3"/>
    <x v="23"/>
  </r>
  <r>
    <n v="5"/>
    <n v="122"/>
    <x v="39"/>
    <s v="106000 Completed Constr not Classfd"/>
    <n v="1"/>
    <n v="0"/>
    <n v="0"/>
    <n v="0"/>
    <n v="0"/>
    <n v="0"/>
    <n v="0"/>
    <n v="0"/>
    <s v="Wyoming"/>
    <d v="2022-12-01T00:00:00"/>
    <d v="2023-12-01T00:00:00"/>
    <x v="6"/>
    <s v="Regulated Electric (122)"/>
    <s v="Cheyenne Light Fuel &amp; Power Co"/>
    <x v="3"/>
    <x v="23"/>
  </r>
  <r>
    <n v="5"/>
    <n v="122"/>
    <x v="39"/>
    <s v="106000 Completed Constr not Classfd"/>
    <n v="1"/>
    <n v="0"/>
    <n v="0"/>
    <n v="0"/>
    <n v="0"/>
    <n v="0"/>
    <n v="0"/>
    <n v="0"/>
    <s v="Wyoming"/>
    <d v="2022-12-01T00:00:00"/>
    <d v="2023-12-01T00:00:00"/>
    <x v="7"/>
    <s v="Regulated Electric (122)"/>
    <s v="Cheyenne Light Fuel &amp; Power Co"/>
    <x v="3"/>
    <x v="23"/>
  </r>
  <r>
    <n v="5"/>
    <n v="122"/>
    <x v="39"/>
    <s v="106000 Completed Constr not Classfd"/>
    <n v="1"/>
    <n v="0"/>
    <n v="0"/>
    <n v="0"/>
    <n v="0"/>
    <n v="0"/>
    <n v="0"/>
    <n v="0"/>
    <s v="Wyoming"/>
    <d v="2022-12-01T00:00:00"/>
    <d v="2023-12-01T00:00:00"/>
    <x v="8"/>
    <s v="Regulated Electric (122)"/>
    <s v="Cheyenne Light Fuel &amp; Power Co"/>
    <x v="3"/>
    <x v="23"/>
  </r>
  <r>
    <n v="5"/>
    <n v="122"/>
    <x v="39"/>
    <s v="106000 Completed Constr not Classfd"/>
    <n v="1"/>
    <n v="0"/>
    <n v="0"/>
    <n v="0"/>
    <n v="0"/>
    <n v="0"/>
    <n v="0"/>
    <n v="0"/>
    <s v="Wyoming"/>
    <d v="2022-12-01T00:00:00"/>
    <d v="2023-12-01T00:00:00"/>
    <x v="9"/>
    <s v="Regulated Electric (122)"/>
    <s v="Cheyenne Light Fuel &amp; Power Co"/>
    <x v="3"/>
    <x v="23"/>
  </r>
  <r>
    <n v="5"/>
    <n v="122"/>
    <x v="39"/>
    <s v="106000 Completed Constr not Classfd"/>
    <n v="1"/>
    <n v="0"/>
    <n v="0"/>
    <n v="0"/>
    <n v="0"/>
    <n v="0"/>
    <n v="0"/>
    <n v="0"/>
    <s v="Wyoming"/>
    <d v="2022-12-01T00:00:00"/>
    <d v="2023-12-01T00:00:00"/>
    <x v="10"/>
    <s v="Regulated Electric (122)"/>
    <s v="Cheyenne Light Fuel &amp; Power Co"/>
    <x v="3"/>
    <x v="23"/>
  </r>
  <r>
    <n v="5"/>
    <n v="122"/>
    <x v="0"/>
    <s v="106000 Completed Constr not Classfd"/>
    <n v="1"/>
    <n v="8643919.0999999996"/>
    <n v="-8643919.0999999996"/>
    <n v="0"/>
    <n v="0"/>
    <n v="0"/>
    <n v="0"/>
    <n v="0"/>
    <s v="Wyoming"/>
    <d v="2022-12-01T00:00:00"/>
    <d v="2023-12-01T00:00:00"/>
    <x v="11"/>
    <s v="Regulated Electric (122)"/>
    <s v="Cheyenne Light Fuel &amp; Power Co"/>
    <x v="0"/>
    <x v="0"/>
  </r>
  <r>
    <n v="5"/>
    <n v="122"/>
    <x v="0"/>
    <s v="106000 Completed Constr not Classfd"/>
    <n v="1"/>
    <n v="0"/>
    <n v="0"/>
    <n v="0"/>
    <n v="0"/>
    <n v="0"/>
    <n v="0"/>
    <n v="0"/>
    <s v="Wyoming"/>
    <d v="2022-12-01T00:00:00"/>
    <d v="2023-12-01T00:00:00"/>
    <x v="12"/>
    <s v="Regulated Electric (122)"/>
    <s v="Cheyenne Light Fuel &amp; Power Co"/>
    <x v="0"/>
    <x v="0"/>
  </r>
  <r>
    <n v="5"/>
    <n v="122"/>
    <x v="0"/>
    <s v="106000 Completed Constr not Classfd"/>
    <n v="1"/>
    <n v="0"/>
    <n v="0"/>
    <n v="0"/>
    <n v="0"/>
    <n v="0"/>
    <n v="0"/>
    <n v="0"/>
    <s v="Wyoming"/>
    <d v="2022-12-01T00:00:00"/>
    <d v="2023-12-01T00:00:00"/>
    <x v="0"/>
    <s v="Regulated Electric (122)"/>
    <s v="Cheyenne Light Fuel &amp; Power Co"/>
    <x v="0"/>
    <x v="0"/>
  </r>
  <r>
    <n v="5"/>
    <n v="122"/>
    <x v="0"/>
    <s v="106000 Completed Constr not Classfd"/>
    <n v="1"/>
    <n v="0"/>
    <n v="0"/>
    <n v="0"/>
    <n v="0"/>
    <n v="0"/>
    <n v="0"/>
    <n v="0"/>
    <s v="Wyoming"/>
    <d v="2022-12-01T00:00:00"/>
    <d v="2023-12-01T00:00:00"/>
    <x v="1"/>
    <s v="Regulated Electric (122)"/>
    <s v="Cheyenne Light Fuel &amp; Power Co"/>
    <x v="0"/>
    <x v="0"/>
  </r>
  <r>
    <n v="5"/>
    <n v="122"/>
    <x v="0"/>
    <s v="106000 Completed Constr not Classfd"/>
    <n v="1"/>
    <n v="0"/>
    <n v="0"/>
    <n v="0"/>
    <n v="0"/>
    <n v="0"/>
    <n v="0"/>
    <n v="0"/>
    <s v="Wyoming"/>
    <d v="2022-12-01T00:00:00"/>
    <d v="2023-12-01T00:00:00"/>
    <x v="2"/>
    <s v="Regulated Electric (122)"/>
    <s v="Cheyenne Light Fuel &amp; Power Co"/>
    <x v="0"/>
    <x v="0"/>
  </r>
  <r>
    <n v="5"/>
    <n v="122"/>
    <x v="0"/>
    <s v="106000 Completed Constr not Classfd"/>
    <n v="1"/>
    <n v="0"/>
    <n v="0"/>
    <n v="0"/>
    <n v="0"/>
    <n v="0"/>
    <n v="0"/>
    <n v="0"/>
    <s v="Wyoming"/>
    <d v="2022-12-01T00:00:00"/>
    <d v="2023-12-01T00:00:00"/>
    <x v="3"/>
    <s v="Regulated Electric (122)"/>
    <s v="Cheyenne Light Fuel &amp; Power Co"/>
    <x v="0"/>
    <x v="0"/>
  </r>
  <r>
    <n v="5"/>
    <n v="122"/>
    <x v="0"/>
    <s v="106000 Completed Constr not Classfd"/>
    <n v="1"/>
    <n v="0"/>
    <n v="0"/>
    <n v="0"/>
    <n v="0"/>
    <n v="0"/>
    <n v="0"/>
    <n v="0"/>
    <s v="Wyoming"/>
    <d v="2022-12-01T00:00:00"/>
    <d v="2023-12-01T00:00:00"/>
    <x v="4"/>
    <s v="Regulated Electric (122)"/>
    <s v="Cheyenne Light Fuel &amp; Power Co"/>
    <x v="0"/>
    <x v="0"/>
  </r>
  <r>
    <n v="5"/>
    <n v="122"/>
    <x v="0"/>
    <s v="106000 Completed Constr not Classfd"/>
    <n v="1"/>
    <n v="0"/>
    <n v="0"/>
    <n v="0"/>
    <n v="0"/>
    <n v="0"/>
    <n v="0"/>
    <n v="0"/>
    <s v="Wyoming"/>
    <d v="2022-12-01T00:00:00"/>
    <d v="2023-12-01T00:00:00"/>
    <x v="5"/>
    <s v="Regulated Electric (122)"/>
    <s v="Cheyenne Light Fuel &amp; Power Co"/>
    <x v="0"/>
    <x v="0"/>
  </r>
  <r>
    <n v="5"/>
    <n v="122"/>
    <x v="0"/>
    <s v="106000 Completed Constr not Classfd"/>
    <n v="1"/>
    <n v="0"/>
    <n v="0"/>
    <n v="0"/>
    <n v="0"/>
    <n v="0"/>
    <n v="0"/>
    <n v="0"/>
    <s v="Wyoming"/>
    <d v="2022-12-01T00:00:00"/>
    <d v="2023-12-01T00:00:00"/>
    <x v="6"/>
    <s v="Regulated Electric (122)"/>
    <s v="Cheyenne Light Fuel &amp; Power Co"/>
    <x v="0"/>
    <x v="0"/>
  </r>
  <r>
    <n v="5"/>
    <n v="122"/>
    <x v="0"/>
    <s v="106000 Completed Constr not Classfd"/>
    <n v="1"/>
    <n v="0"/>
    <n v="0"/>
    <n v="0"/>
    <n v="0"/>
    <n v="0"/>
    <n v="0"/>
    <n v="0"/>
    <s v="Wyoming"/>
    <d v="2022-12-01T00:00:00"/>
    <d v="2023-12-01T00:00:00"/>
    <x v="7"/>
    <s v="Regulated Electric (122)"/>
    <s v="Cheyenne Light Fuel &amp; Power Co"/>
    <x v="0"/>
    <x v="0"/>
  </r>
  <r>
    <n v="5"/>
    <n v="122"/>
    <x v="0"/>
    <s v="106000 Completed Constr not Classfd"/>
    <n v="1"/>
    <n v="0"/>
    <n v="0"/>
    <n v="0"/>
    <n v="0"/>
    <n v="0"/>
    <n v="0"/>
    <n v="0"/>
    <s v="Wyoming"/>
    <d v="2022-12-01T00:00:00"/>
    <d v="2023-12-01T00:00:00"/>
    <x v="8"/>
    <s v="Regulated Electric (122)"/>
    <s v="Cheyenne Light Fuel &amp; Power Co"/>
    <x v="0"/>
    <x v="0"/>
  </r>
  <r>
    <n v="5"/>
    <n v="122"/>
    <x v="0"/>
    <s v="106000 Completed Constr not Classfd"/>
    <n v="1"/>
    <n v="0"/>
    <n v="0"/>
    <n v="0"/>
    <n v="0"/>
    <n v="0"/>
    <n v="0"/>
    <n v="0"/>
    <s v="Wyoming"/>
    <d v="2022-12-01T00:00:00"/>
    <d v="2023-12-01T00:00:00"/>
    <x v="9"/>
    <s v="Regulated Electric (122)"/>
    <s v="Cheyenne Light Fuel &amp; Power Co"/>
    <x v="0"/>
    <x v="0"/>
  </r>
  <r>
    <n v="5"/>
    <n v="122"/>
    <x v="0"/>
    <s v="106000 Completed Constr not Classfd"/>
    <n v="1"/>
    <n v="0"/>
    <n v="0"/>
    <n v="0"/>
    <n v="0"/>
    <n v="0"/>
    <n v="0"/>
    <n v="0"/>
    <s v="Wyoming"/>
    <d v="2022-12-01T00:00:00"/>
    <d v="2023-12-01T00:00:00"/>
    <x v="10"/>
    <s v="Regulated Electric (122)"/>
    <s v="Cheyenne Light Fuel &amp; Power Co"/>
    <x v="0"/>
    <x v="0"/>
  </r>
  <r>
    <n v="5"/>
    <n v="122"/>
    <x v="40"/>
    <s v="106000 Completed Constr not Classfd"/>
    <n v="1"/>
    <n v="0"/>
    <n v="0"/>
    <n v="0"/>
    <n v="0"/>
    <n v="0"/>
    <n v="0"/>
    <n v="0"/>
    <s v="Wyoming"/>
    <d v="2022-12-01T00:00:00"/>
    <d v="2023-12-01T00:00:00"/>
    <x v="11"/>
    <s v="Regulated Electric (122)"/>
    <s v="Cheyenne Light Fuel &amp; Power Co"/>
    <x v="0"/>
    <x v="0"/>
  </r>
  <r>
    <n v="5"/>
    <n v="122"/>
    <x v="40"/>
    <s v="106000 Completed Constr not Classfd"/>
    <n v="1"/>
    <n v="0"/>
    <n v="0"/>
    <n v="0"/>
    <n v="0"/>
    <n v="0"/>
    <n v="0"/>
    <n v="0"/>
    <s v="Wyoming"/>
    <d v="2022-12-01T00:00:00"/>
    <d v="2023-12-01T00:00:00"/>
    <x v="12"/>
    <s v="Regulated Electric (122)"/>
    <s v="Cheyenne Light Fuel &amp; Power Co"/>
    <x v="0"/>
    <x v="0"/>
  </r>
  <r>
    <n v="5"/>
    <n v="122"/>
    <x v="40"/>
    <s v="106000 Completed Constr not Classfd"/>
    <n v="1"/>
    <n v="0"/>
    <n v="0"/>
    <n v="0"/>
    <n v="0"/>
    <n v="0"/>
    <n v="0"/>
    <n v="0"/>
    <s v="Wyoming"/>
    <d v="2022-12-01T00:00:00"/>
    <d v="2023-12-01T00:00:00"/>
    <x v="0"/>
    <s v="Regulated Electric (122)"/>
    <s v="Cheyenne Light Fuel &amp; Power Co"/>
    <x v="0"/>
    <x v="0"/>
  </r>
  <r>
    <n v="5"/>
    <n v="122"/>
    <x v="40"/>
    <s v="106000 Completed Constr not Classfd"/>
    <n v="1"/>
    <n v="0"/>
    <n v="0"/>
    <n v="0"/>
    <n v="0"/>
    <n v="0"/>
    <n v="0"/>
    <n v="0"/>
    <s v="Wyoming"/>
    <d v="2022-12-01T00:00:00"/>
    <d v="2023-12-01T00:00:00"/>
    <x v="1"/>
    <s v="Regulated Electric (122)"/>
    <s v="Cheyenne Light Fuel &amp; Power Co"/>
    <x v="0"/>
    <x v="0"/>
  </r>
  <r>
    <n v="5"/>
    <n v="122"/>
    <x v="40"/>
    <s v="106000 Completed Constr not Classfd"/>
    <n v="1"/>
    <n v="0"/>
    <n v="0"/>
    <n v="0"/>
    <n v="0"/>
    <n v="0"/>
    <n v="0"/>
    <n v="0"/>
    <s v="Wyoming"/>
    <d v="2022-12-01T00:00:00"/>
    <d v="2023-12-01T00:00:00"/>
    <x v="2"/>
    <s v="Regulated Electric (122)"/>
    <s v="Cheyenne Light Fuel &amp; Power Co"/>
    <x v="0"/>
    <x v="0"/>
  </r>
  <r>
    <n v="5"/>
    <n v="122"/>
    <x v="40"/>
    <s v="106000 Completed Constr not Classfd"/>
    <n v="1"/>
    <n v="0"/>
    <n v="0"/>
    <n v="0"/>
    <n v="0"/>
    <n v="0"/>
    <n v="0"/>
    <n v="0"/>
    <s v="Wyoming"/>
    <d v="2022-12-01T00:00:00"/>
    <d v="2023-12-01T00:00:00"/>
    <x v="3"/>
    <s v="Regulated Electric (122)"/>
    <s v="Cheyenne Light Fuel &amp; Power Co"/>
    <x v="0"/>
    <x v="0"/>
  </r>
  <r>
    <n v="5"/>
    <n v="122"/>
    <x v="40"/>
    <s v="106000 Completed Constr not Classfd"/>
    <n v="1"/>
    <n v="0"/>
    <n v="0"/>
    <n v="0"/>
    <n v="0"/>
    <n v="0"/>
    <n v="0"/>
    <n v="0"/>
    <s v="Wyoming"/>
    <d v="2022-12-01T00:00:00"/>
    <d v="2023-12-01T00:00:00"/>
    <x v="4"/>
    <s v="Regulated Electric (122)"/>
    <s v="Cheyenne Light Fuel &amp; Power Co"/>
    <x v="0"/>
    <x v="0"/>
  </r>
  <r>
    <n v="5"/>
    <n v="122"/>
    <x v="40"/>
    <s v="106000 Completed Constr not Classfd"/>
    <n v="1"/>
    <n v="0"/>
    <n v="0"/>
    <n v="0"/>
    <n v="0"/>
    <n v="0"/>
    <n v="0"/>
    <n v="0"/>
    <s v="Wyoming"/>
    <d v="2022-12-01T00:00:00"/>
    <d v="2023-12-01T00:00:00"/>
    <x v="5"/>
    <s v="Regulated Electric (122)"/>
    <s v="Cheyenne Light Fuel &amp; Power Co"/>
    <x v="0"/>
    <x v="0"/>
  </r>
  <r>
    <n v="5"/>
    <n v="122"/>
    <x v="40"/>
    <s v="106000 Completed Constr not Classfd"/>
    <n v="1"/>
    <n v="0"/>
    <n v="0"/>
    <n v="0"/>
    <n v="0"/>
    <n v="0"/>
    <n v="0"/>
    <n v="0"/>
    <s v="Wyoming"/>
    <d v="2022-12-01T00:00:00"/>
    <d v="2023-12-01T00:00:00"/>
    <x v="6"/>
    <s v="Regulated Electric (122)"/>
    <s v="Cheyenne Light Fuel &amp; Power Co"/>
    <x v="0"/>
    <x v="0"/>
  </r>
  <r>
    <n v="5"/>
    <n v="122"/>
    <x v="40"/>
    <s v="106000 Completed Constr not Classfd"/>
    <n v="1"/>
    <n v="0"/>
    <n v="0"/>
    <n v="0"/>
    <n v="0"/>
    <n v="0"/>
    <n v="0"/>
    <n v="0"/>
    <s v="Wyoming"/>
    <d v="2022-12-01T00:00:00"/>
    <d v="2023-12-01T00:00:00"/>
    <x v="7"/>
    <s v="Regulated Electric (122)"/>
    <s v="Cheyenne Light Fuel &amp; Power Co"/>
    <x v="0"/>
    <x v="0"/>
  </r>
  <r>
    <n v="5"/>
    <n v="122"/>
    <x v="40"/>
    <s v="106000 Completed Constr not Classfd"/>
    <n v="1"/>
    <n v="0"/>
    <n v="0"/>
    <n v="0"/>
    <n v="0"/>
    <n v="0"/>
    <n v="0"/>
    <n v="0"/>
    <s v="Wyoming"/>
    <d v="2022-12-01T00:00:00"/>
    <d v="2023-12-01T00:00:00"/>
    <x v="8"/>
    <s v="Regulated Electric (122)"/>
    <s v="Cheyenne Light Fuel &amp; Power Co"/>
    <x v="0"/>
    <x v="0"/>
  </r>
  <r>
    <n v="5"/>
    <n v="122"/>
    <x v="40"/>
    <s v="106000 Completed Constr not Classfd"/>
    <n v="1"/>
    <n v="0"/>
    <n v="38.200000000000003"/>
    <n v="0"/>
    <n v="0"/>
    <n v="0"/>
    <n v="0"/>
    <n v="38.200000000000003"/>
    <s v="Wyoming"/>
    <d v="2022-12-01T00:00:00"/>
    <d v="2023-12-01T00:00:00"/>
    <x v="9"/>
    <s v="Regulated Electric (122)"/>
    <s v="Cheyenne Light Fuel &amp; Power Co"/>
    <x v="0"/>
    <x v="0"/>
  </r>
  <r>
    <n v="5"/>
    <n v="122"/>
    <x v="40"/>
    <s v="106000 Completed Constr not Classfd"/>
    <n v="1"/>
    <n v="38.200000000000003"/>
    <n v="-38.200000000000003"/>
    <n v="0"/>
    <n v="0"/>
    <n v="0"/>
    <n v="0"/>
    <n v="0"/>
    <s v="Wyoming"/>
    <d v="2022-12-01T00:00:00"/>
    <d v="2023-12-01T00:00:00"/>
    <x v="10"/>
    <s v="Regulated Electric (122)"/>
    <s v="Cheyenne Light Fuel &amp; Power Co"/>
    <x v="0"/>
    <x v="0"/>
  </r>
  <r>
    <n v="5"/>
    <n v="122"/>
    <x v="42"/>
    <s v="106000 Completed Constr not Classfd"/>
    <n v="1"/>
    <n v="0"/>
    <n v="0"/>
    <n v="0"/>
    <n v="0"/>
    <n v="0"/>
    <n v="0"/>
    <n v="0"/>
    <s v="Wyoming"/>
    <d v="2022-12-01T00:00:00"/>
    <d v="2023-12-01T00:00:00"/>
    <x v="11"/>
    <s v="Regulated Electric (122)"/>
    <s v="Cheyenne Light Fuel &amp; Power Co"/>
    <x v="0"/>
    <x v="24"/>
  </r>
  <r>
    <n v="5"/>
    <n v="122"/>
    <x v="42"/>
    <s v="106000 Completed Constr not Classfd"/>
    <n v="1"/>
    <n v="0"/>
    <n v="0"/>
    <n v="0"/>
    <n v="0"/>
    <n v="0"/>
    <n v="0"/>
    <n v="0"/>
    <s v="Wyoming"/>
    <d v="2022-12-01T00:00:00"/>
    <d v="2023-12-01T00:00:00"/>
    <x v="12"/>
    <s v="Regulated Electric (122)"/>
    <s v="Cheyenne Light Fuel &amp; Power Co"/>
    <x v="0"/>
    <x v="24"/>
  </r>
  <r>
    <n v="5"/>
    <n v="122"/>
    <x v="42"/>
    <s v="106000 Completed Constr not Classfd"/>
    <n v="1"/>
    <n v="0"/>
    <n v="0"/>
    <n v="0"/>
    <n v="0"/>
    <n v="0"/>
    <n v="0"/>
    <n v="0"/>
    <s v="Wyoming"/>
    <d v="2022-12-01T00:00:00"/>
    <d v="2023-12-01T00:00:00"/>
    <x v="0"/>
    <s v="Regulated Electric (122)"/>
    <s v="Cheyenne Light Fuel &amp; Power Co"/>
    <x v="0"/>
    <x v="24"/>
  </r>
  <r>
    <n v="5"/>
    <n v="122"/>
    <x v="42"/>
    <s v="106000 Completed Constr not Classfd"/>
    <n v="1"/>
    <n v="0"/>
    <n v="0"/>
    <n v="0"/>
    <n v="0"/>
    <n v="0"/>
    <n v="0"/>
    <n v="0"/>
    <s v="Wyoming"/>
    <d v="2022-12-01T00:00:00"/>
    <d v="2023-12-01T00:00:00"/>
    <x v="1"/>
    <s v="Regulated Electric (122)"/>
    <s v="Cheyenne Light Fuel &amp; Power Co"/>
    <x v="0"/>
    <x v="24"/>
  </r>
  <r>
    <n v="5"/>
    <n v="122"/>
    <x v="42"/>
    <s v="106000 Completed Constr not Classfd"/>
    <n v="1"/>
    <n v="0"/>
    <n v="0"/>
    <n v="0"/>
    <n v="0"/>
    <n v="0"/>
    <n v="0"/>
    <n v="0"/>
    <s v="Wyoming"/>
    <d v="2022-12-01T00:00:00"/>
    <d v="2023-12-01T00:00:00"/>
    <x v="2"/>
    <s v="Regulated Electric (122)"/>
    <s v="Cheyenne Light Fuel &amp; Power Co"/>
    <x v="0"/>
    <x v="24"/>
  </r>
  <r>
    <n v="5"/>
    <n v="122"/>
    <x v="42"/>
    <s v="106000 Completed Constr not Classfd"/>
    <n v="1"/>
    <n v="0"/>
    <n v="0"/>
    <n v="0"/>
    <n v="0"/>
    <n v="0"/>
    <n v="0"/>
    <n v="0"/>
    <s v="Wyoming"/>
    <d v="2022-12-01T00:00:00"/>
    <d v="2023-12-01T00:00:00"/>
    <x v="3"/>
    <s v="Regulated Electric (122)"/>
    <s v="Cheyenne Light Fuel &amp; Power Co"/>
    <x v="0"/>
    <x v="24"/>
  </r>
  <r>
    <n v="5"/>
    <n v="122"/>
    <x v="42"/>
    <s v="106000 Completed Constr not Classfd"/>
    <n v="1"/>
    <n v="0"/>
    <n v="0"/>
    <n v="0"/>
    <n v="0"/>
    <n v="0"/>
    <n v="0"/>
    <n v="0"/>
    <s v="Wyoming"/>
    <d v="2022-12-01T00:00:00"/>
    <d v="2023-12-01T00:00:00"/>
    <x v="4"/>
    <s v="Regulated Electric (122)"/>
    <s v="Cheyenne Light Fuel &amp; Power Co"/>
    <x v="0"/>
    <x v="24"/>
  </r>
  <r>
    <n v="5"/>
    <n v="122"/>
    <x v="42"/>
    <s v="106000 Completed Constr not Classfd"/>
    <n v="1"/>
    <n v="0"/>
    <n v="0"/>
    <n v="0"/>
    <n v="0"/>
    <n v="0"/>
    <n v="0"/>
    <n v="0"/>
    <s v="Wyoming"/>
    <d v="2022-12-01T00:00:00"/>
    <d v="2023-12-01T00:00:00"/>
    <x v="5"/>
    <s v="Regulated Electric (122)"/>
    <s v="Cheyenne Light Fuel &amp; Power Co"/>
    <x v="0"/>
    <x v="24"/>
  </r>
  <r>
    <n v="5"/>
    <n v="122"/>
    <x v="42"/>
    <s v="106000 Completed Constr not Classfd"/>
    <n v="1"/>
    <n v="0"/>
    <n v="0"/>
    <n v="0"/>
    <n v="0"/>
    <n v="0"/>
    <n v="0"/>
    <n v="0"/>
    <s v="Wyoming"/>
    <d v="2022-12-01T00:00:00"/>
    <d v="2023-12-01T00:00:00"/>
    <x v="6"/>
    <s v="Regulated Electric (122)"/>
    <s v="Cheyenne Light Fuel &amp; Power Co"/>
    <x v="0"/>
    <x v="24"/>
  </r>
  <r>
    <n v="5"/>
    <n v="122"/>
    <x v="42"/>
    <s v="106000 Completed Constr not Classfd"/>
    <n v="1"/>
    <n v="0"/>
    <n v="0"/>
    <n v="0"/>
    <n v="0"/>
    <n v="0"/>
    <n v="0"/>
    <n v="0"/>
    <s v="Wyoming"/>
    <d v="2022-12-01T00:00:00"/>
    <d v="2023-12-01T00:00:00"/>
    <x v="7"/>
    <s v="Regulated Electric (122)"/>
    <s v="Cheyenne Light Fuel &amp; Power Co"/>
    <x v="0"/>
    <x v="24"/>
  </r>
  <r>
    <n v="5"/>
    <n v="122"/>
    <x v="42"/>
    <s v="106000 Completed Constr not Classfd"/>
    <n v="1"/>
    <n v="0"/>
    <n v="0"/>
    <n v="0"/>
    <n v="0"/>
    <n v="0"/>
    <n v="0"/>
    <n v="0"/>
    <s v="Wyoming"/>
    <d v="2022-12-01T00:00:00"/>
    <d v="2023-12-01T00:00:00"/>
    <x v="8"/>
    <s v="Regulated Electric (122)"/>
    <s v="Cheyenne Light Fuel &amp; Power Co"/>
    <x v="0"/>
    <x v="24"/>
  </r>
  <r>
    <n v="5"/>
    <n v="122"/>
    <x v="42"/>
    <s v="106000 Completed Constr not Classfd"/>
    <n v="1"/>
    <n v="0"/>
    <n v="0"/>
    <n v="0"/>
    <n v="0"/>
    <n v="0"/>
    <n v="0"/>
    <n v="0"/>
    <s v="Wyoming"/>
    <d v="2022-12-01T00:00:00"/>
    <d v="2023-12-01T00:00:00"/>
    <x v="9"/>
    <s v="Regulated Electric (122)"/>
    <s v="Cheyenne Light Fuel &amp; Power Co"/>
    <x v="0"/>
    <x v="24"/>
  </r>
  <r>
    <n v="5"/>
    <n v="122"/>
    <x v="42"/>
    <s v="106000 Completed Constr not Classfd"/>
    <n v="1"/>
    <n v="0"/>
    <n v="0"/>
    <n v="0"/>
    <n v="0"/>
    <n v="0"/>
    <n v="0"/>
    <n v="0"/>
    <s v="Wyoming"/>
    <d v="2022-12-01T00:00:00"/>
    <d v="2023-12-01T00:00:00"/>
    <x v="10"/>
    <s v="Regulated Electric (122)"/>
    <s v="Cheyenne Light Fuel &amp; Power Co"/>
    <x v="0"/>
    <x v="24"/>
  </r>
  <r>
    <n v="5"/>
    <n v="122"/>
    <x v="43"/>
    <s v="106000 Completed Constr not Classfd"/>
    <n v="1"/>
    <n v="0"/>
    <n v="0"/>
    <n v="0"/>
    <n v="0"/>
    <n v="0"/>
    <n v="0"/>
    <n v="0"/>
    <s v="Wyoming"/>
    <d v="2022-12-01T00:00:00"/>
    <d v="2023-12-01T00:00:00"/>
    <x v="11"/>
    <s v="Regulated Electric (122)"/>
    <s v="Cheyenne Light Fuel &amp; Power Co"/>
    <x v="0"/>
    <x v="24"/>
  </r>
  <r>
    <n v="5"/>
    <n v="122"/>
    <x v="43"/>
    <s v="106000 Completed Constr not Classfd"/>
    <n v="1"/>
    <n v="0"/>
    <n v="0"/>
    <n v="0"/>
    <n v="0"/>
    <n v="0"/>
    <n v="0"/>
    <n v="0"/>
    <s v="Wyoming"/>
    <d v="2022-12-01T00:00:00"/>
    <d v="2023-12-01T00:00:00"/>
    <x v="12"/>
    <s v="Regulated Electric (122)"/>
    <s v="Cheyenne Light Fuel &amp; Power Co"/>
    <x v="0"/>
    <x v="24"/>
  </r>
  <r>
    <n v="5"/>
    <n v="122"/>
    <x v="43"/>
    <s v="106000 Completed Constr not Classfd"/>
    <n v="1"/>
    <n v="0"/>
    <n v="0"/>
    <n v="0"/>
    <n v="0"/>
    <n v="0"/>
    <n v="0"/>
    <n v="0"/>
    <s v="Wyoming"/>
    <d v="2022-12-01T00:00:00"/>
    <d v="2023-12-01T00:00:00"/>
    <x v="0"/>
    <s v="Regulated Electric (122)"/>
    <s v="Cheyenne Light Fuel &amp; Power Co"/>
    <x v="0"/>
    <x v="24"/>
  </r>
  <r>
    <n v="5"/>
    <n v="122"/>
    <x v="43"/>
    <s v="106000 Completed Constr not Classfd"/>
    <n v="1"/>
    <n v="0"/>
    <n v="0"/>
    <n v="0"/>
    <n v="0"/>
    <n v="0"/>
    <n v="0"/>
    <n v="0"/>
    <s v="Wyoming"/>
    <d v="2022-12-01T00:00:00"/>
    <d v="2023-12-01T00:00:00"/>
    <x v="1"/>
    <s v="Regulated Electric (122)"/>
    <s v="Cheyenne Light Fuel &amp; Power Co"/>
    <x v="0"/>
    <x v="24"/>
  </r>
  <r>
    <n v="5"/>
    <n v="122"/>
    <x v="43"/>
    <s v="106000 Completed Constr not Classfd"/>
    <n v="1"/>
    <n v="0"/>
    <n v="0"/>
    <n v="0"/>
    <n v="0"/>
    <n v="0"/>
    <n v="0"/>
    <n v="0"/>
    <s v="Wyoming"/>
    <d v="2022-12-01T00:00:00"/>
    <d v="2023-12-01T00:00:00"/>
    <x v="2"/>
    <s v="Regulated Electric (122)"/>
    <s v="Cheyenne Light Fuel &amp; Power Co"/>
    <x v="0"/>
    <x v="24"/>
  </r>
  <r>
    <n v="5"/>
    <n v="122"/>
    <x v="43"/>
    <s v="106000 Completed Constr not Classfd"/>
    <n v="1"/>
    <n v="0"/>
    <n v="0"/>
    <n v="0"/>
    <n v="0"/>
    <n v="0"/>
    <n v="0"/>
    <n v="0"/>
    <s v="Wyoming"/>
    <d v="2022-12-01T00:00:00"/>
    <d v="2023-12-01T00:00:00"/>
    <x v="3"/>
    <s v="Regulated Electric (122)"/>
    <s v="Cheyenne Light Fuel &amp; Power Co"/>
    <x v="0"/>
    <x v="24"/>
  </r>
  <r>
    <n v="5"/>
    <n v="122"/>
    <x v="43"/>
    <s v="106000 Completed Constr not Classfd"/>
    <n v="1"/>
    <n v="0"/>
    <n v="0"/>
    <n v="0"/>
    <n v="0"/>
    <n v="0"/>
    <n v="0"/>
    <n v="0"/>
    <s v="Wyoming"/>
    <d v="2022-12-01T00:00:00"/>
    <d v="2023-12-01T00:00:00"/>
    <x v="4"/>
    <s v="Regulated Electric (122)"/>
    <s v="Cheyenne Light Fuel &amp; Power Co"/>
    <x v="0"/>
    <x v="24"/>
  </r>
  <r>
    <n v="5"/>
    <n v="122"/>
    <x v="43"/>
    <s v="106000 Completed Constr not Classfd"/>
    <n v="1"/>
    <n v="0"/>
    <n v="0"/>
    <n v="0"/>
    <n v="0"/>
    <n v="0"/>
    <n v="0"/>
    <n v="0"/>
    <s v="Wyoming"/>
    <d v="2022-12-01T00:00:00"/>
    <d v="2023-12-01T00:00:00"/>
    <x v="5"/>
    <s v="Regulated Electric (122)"/>
    <s v="Cheyenne Light Fuel &amp; Power Co"/>
    <x v="0"/>
    <x v="24"/>
  </r>
  <r>
    <n v="5"/>
    <n v="122"/>
    <x v="43"/>
    <s v="106000 Completed Constr not Classfd"/>
    <n v="1"/>
    <n v="0"/>
    <n v="0"/>
    <n v="0"/>
    <n v="0"/>
    <n v="0"/>
    <n v="0"/>
    <n v="0"/>
    <s v="Wyoming"/>
    <d v="2022-12-01T00:00:00"/>
    <d v="2023-12-01T00:00:00"/>
    <x v="6"/>
    <s v="Regulated Electric (122)"/>
    <s v="Cheyenne Light Fuel &amp; Power Co"/>
    <x v="0"/>
    <x v="24"/>
  </r>
  <r>
    <n v="5"/>
    <n v="122"/>
    <x v="43"/>
    <s v="106000 Completed Constr not Classfd"/>
    <n v="1"/>
    <n v="0"/>
    <n v="15100.79"/>
    <n v="0"/>
    <n v="0"/>
    <n v="0"/>
    <n v="0"/>
    <n v="15100.79"/>
    <s v="Wyoming"/>
    <d v="2022-12-01T00:00:00"/>
    <d v="2023-12-01T00:00:00"/>
    <x v="7"/>
    <s v="Regulated Electric (122)"/>
    <s v="Cheyenne Light Fuel &amp; Power Co"/>
    <x v="0"/>
    <x v="24"/>
  </r>
  <r>
    <n v="5"/>
    <n v="122"/>
    <x v="43"/>
    <s v="106000 Completed Constr not Classfd"/>
    <n v="1"/>
    <n v="15100.79"/>
    <n v="0"/>
    <n v="0"/>
    <n v="0"/>
    <n v="0"/>
    <n v="0"/>
    <n v="15100.79"/>
    <s v="Wyoming"/>
    <d v="2022-12-01T00:00:00"/>
    <d v="2023-12-01T00:00:00"/>
    <x v="8"/>
    <s v="Regulated Electric (122)"/>
    <s v="Cheyenne Light Fuel &amp; Power Co"/>
    <x v="0"/>
    <x v="24"/>
  </r>
  <r>
    <n v="5"/>
    <n v="122"/>
    <x v="43"/>
    <s v="106000 Completed Constr not Classfd"/>
    <n v="1"/>
    <n v="15100.79"/>
    <n v="-15100.79"/>
    <n v="0"/>
    <n v="0"/>
    <n v="0"/>
    <n v="0"/>
    <n v="0"/>
    <s v="Wyoming"/>
    <d v="2022-12-01T00:00:00"/>
    <d v="2023-12-01T00:00:00"/>
    <x v="9"/>
    <s v="Regulated Electric (122)"/>
    <s v="Cheyenne Light Fuel &amp; Power Co"/>
    <x v="0"/>
    <x v="24"/>
  </r>
  <r>
    <n v="5"/>
    <n v="122"/>
    <x v="43"/>
    <s v="106000 Completed Constr not Classfd"/>
    <n v="1"/>
    <n v="0"/>
    <n v="0"/>
    <n v="0"/>
    <n v="0"/>
    <n v="0"/>
    <n v="0"/>
    <n v="0"/>
    <s v="Wyoming"/>
    <d v="2022-12-01T00:00:00"/>
    <d v="2023-12-01T00:00:00"/>
    <x v="10"/>
    <s v="Regulated Electric (122)"/>
    <s v="Cheyenne Light Fuel &amp; Power Co"/>
    <x v="0"/>
    <x v="24"/>
  </r>
  <r>
    <n v="5"/>
    <n v="122"/>
    <x v="44"/>
    <s v="106000 Completed Constr not Classfd"/>
    <n v="1"/>
    <n v="7193827.0599999996"/>
    <n v="-14493.45"/>
    <n v="0"/>
    <n v="0"/>
    <n v="0"/>
    <n v="0"/>
    <n v="7179333.6100000003"/>
    <s v="Wyoming"/>
    <d v="2022-12-01T00:00:00"/>
    <d v="2023-12-01T00:00:00"/>
    <x v="11"/>
    <s v="Regulated Electric (122)"/>
    <s v="Cheyenne Light Fuel &amp; Power Co"/>
    <x v="0"/>
    <x v="25"/>
  </r>
  <r>
    <n v="5"/>
    <n v="122"/>
    <x v="44"/>
    <s v="106000 Completed Constr not Classfd"/>
    <n v="1"/>
    <n v="7179333.6100000003"/>
    <n v="-6988669.6699999999"/>
    <n v="0"/>
    <n v="0"/>
    <n v="0"/>
    <n v="0"/>
    <n v="190663.94"/>
    <s v="Wyoming"/>
    <d v="2022-12-01T00:00:00"/>
    <d v="2023-12-01T00:00:00"/>
    <x v="12"/>
    <s v="Regulated Electric (122)"/>
    <s v="Cheyenne Light Fuel &amp; Power Co"/>
    <x v="0"/>
    <x v="25"/>
  </r>
  <r>
    <n v="5"/>
    <n v="122"/>
    <x v="44"/>
    <s v="106000 Completed Constr not Classfd"/>
    <n v="1"/>
    <n v="190663.94"/>
    <n v="-190663.94"/>
    <n v="0"/>
    <n v="0"/>
    <n v="0"/>
    <n v="0"/>
    <n v="0"/>
    <s v="Wyoming"/>
    <d v="2022-12-01T00:00:00"/>
    <d v="2023-12-01T00:00:00"/>
    <x v="0"/>
    <s v="Regulated Electric (122)"/>
    <s v="Cheyenne Light Fuel &amp; Power Co"/>
    <x v="0"/>
    <x v="25"/>
  </r>
  <r>
    <n v="5"/>
    <n v="122"/>
    <x v="44"/>
    <s v="106000 Completed Constr not Classfd"/>
    <n v="1"/>
    <n v="0"/>
    <n v="0"/>
    <n v="0"/>
    <n v="0"/>
    <n v="0"/>
    <n v="0"/>
    <n v="0"/>
    <s v="Wyoming"/>
    <d v="2022-12-01T00:00:00"/>
    <d v="2023-12-01T00:00:00"/>
    <x v="1"/>
    <s v="Regulated Electric (122)"/>
    <s v="Cheyenne Light Fuel &amp; Power Co"/>
    <x v="0"/>
    <x v="25"/>
  </r>
  <r>
    <n v="5"/>
    <n v="122"/>
    <x v="44"/>
    <s v="106000 Completed Constr not Classfd"/>
    <n v="1"/>
    <n v="0"/>
    <n v="0"/>
    <n v="0"/>
    <n v="0"/>
    <n v="0"/>
    <n v="0"/>
    <n v="0"/>
    <s v="Wyoming"/>
    <d v="2022-12-01T00:00:00"/>
    <d v="2023-12-01T00:00:00"/>
    <x v="2"/>
    <s v="Regulated Electric (122)"/>
    <s v="Cheyenne Light Fuel &amp; Power Co"/>
    <x v="0"/>
    <x v="25"/>
  </r>
  <r>
    <n v="5"/>
    <n v="122"/>
    <x v="44"/>
    <s v="106000 Completed Constr not Classfd"/>
    <n v="1"/>
    <n v="0"/>
    <n v="0"/>
    <n v="0"/>
    <n v="0"/>
    <n v="0"/>
    <n v="0"/>
    <n v="0"/>
    <s v="Wyoming"/>
    <d v="2022-12-01T00:00:00"/>
    <d v="2023-12-01T00:00:00"/>
    <x v="3"/>
    <s v="Regulated Electric (122)"/>
    <s v="Cheyenne Light Fuel &amp; Power Co"/>
    <x v="0"/>
    <x v="25"/>
  </r>
  <r>
    <n v="5"/>
    <n v="122"/>
    <x v="44"/>
    <s v="106000 Completed Constr not Classfd"/>
    <n v="1"/>
    <n v="0"/>
    <n v="0"/>
    <n v="0"/>
    <n v="0"/>
    <n v="0"/>
    <n v="0"/>
    <n v="0"/>
    <s v="Wyoming"/>
    <d v="2022-12-01T00:00:00"/>
    <d v="2023-12-01T00:00:00"/>
    <x v="4"/>
    <s v="Regulated Electric (122)"/>
    <s v="Cheyenne Light Fuel &amp; Power Co"/>
    <x v="0"/>
    <x v="25"/>
  </r>
  <r>
    <n v="5"/>
    <n v="122"/>
    <x v="44"/>
    <s v="106000 Completed Constr not Classfd"/>
    <n v="1"/>
    <n v="0"/>
    <n v="0"/>
    <n v="0"/>
    <n v="0"/>
    <n v="0"/>
    <n v="0"/>
    <n v="0"/>
    <s v="Wyoming"/>
    <d v="2022-12-01T00:00:00"/>
    <d v="2023-12-01T00:00:00"/>
    <x v="5"/>
    <s v="Regulated Electric (122)"/>
    <s v="Cheyenne Light Fuel &amp; Power Co"/>
    <x v="0"/>
    <x v="25"/>
  </r>
  <r>
    <n v="5"/>
    <n v="122"/>
    <x v="44"/>
    <s v="106000 Completed Constr not Classfd"/>
    <n v="1"/>
    <n v="0"/>
    <n v="31615.46"/>
    <n v="0"/>
    <n v="0"/>
    <n v="0"/>
    <n v="0"/>
    <n v="31615.46"/>
    <s v="Wyoming"/>
    <d v="2022-12-01T00:00:00"/>
    <d v="2023-12-01T00:00:00"/>
    <x v="6"/>
    <s v="Regulated Electric (122)"/>
    <s v="Cheyenne Light Fuel &amp; Power Co"/>
    <x v="0"/>
    <x v="25"/>
  </r>
  <r>
    <n v="5"/>
    <n v="122"/>
    <x v="44"/>
    <s v="106000 Completed Constr not Classfd"/>
    <n v="1"/>
    <n v="31615.46"/>
    <n v="469712.46"/>
    <n v="0"/>
    <n v="0"/>
    <n v="0"/>
    <n v="0"/>
    <n v="501327.92"/>
    <s v="Wyoming"/>
    <d v="2022-12-01T00:00:00"/>
    <d v="2023-12-01T00:00:00"/>
    <x v="7"/>
    <s v="Regulated Electric (122)"/>
    <s v="Cheyenne Light Fuel &amp; Power Co"/>
    <x v="0"/>
    <x v="25"/>
  </r>
  <r>
    <n v="5"/>
    <n v="122"/>
    <x v="44"/>
    <s v="106000 Completed Constr not Classfd"/>
    <n v="1"/>
    <n v="501327.92"/>
    <n v="-149135.72"/>
    <n v="0"/>
    <n v="0"/>
    <n v="0"/>
    <n v="0"/>
    <n v="352192.2"/>
    <s v="Wyoming"/>
    <d v="2022-12-01T00:00:00"/>
    <d v="2023-12-01T00:00:00"/>
    <x v="8"/>
    <s v="Regulated Electric (122)"/>
    <s v="Cheyenne Light Fuel &amp; Power Co"/>
    <x v="0"/>
    <x v="25"/>
  </r>
  <r>
    <n v="5"/>
    <n v="122"/>
    <x v="44"/>
    <s v="106000 Completed Constr not Classfd"/>
    <n v="1"/>
    <n v="352192.2"/>
    <n v="2623082.6800000002"/>
    <n v="0"/>
    <n v="0"/>
    <n v="0"/>
    <n v="0"/>
    <n v="2975274.88"/>
    <s v="Wyoming"/>
    <d v="2022-12-01T00:00:00"/>
    <d v="2023-12-01T00:00:00"/>
    <x v="9"/>
    <s v="Regulated Electric (122)"/>
    <s v="Cheyenne Light Fuel &amp; Power Co"/>
    <x v="0"/>
    <x v="25"/>
  </r>
  <r>
    <n v="5"/>
    <n v="122"/>
    <x v="44"/>
    <s v="106000 Completed Constr not Classfd"/>
    <n v="1"/>
    <n v="2975274.88"/>
    <n v="297132.95"/>
    <n v="0"/>
    <n v="0"/>
    <n v="0"/>
    <n v="0"/>
    <n v="3272407.83"/>
    <s v="Wyoming"/>
    <d v="2022-12-01T00:00:00"/>
    <d v="2023-12-01T00:00:00"/>
    <x v="10"/>
    <s v="Regulated Electric (122)"/>
    <s v="Cheyenne Light Fuel &amp; Power Co"/>
    <x v="0"/>
    <x v="25"/>
  </r>
  <r>
    <n v="5"/>
    <n v="122"/>
    <x v="45"/>
    <s v="106000 Completed Constr not Classfd"/>
    <n v="1"/>
    <n v="0"/>
    <n v="0"/>
    <n v="0"/>
    <n v="0"/>
    <n v="0"/>
    <n v="0"/>
    <n v="0"/>
    <s v="Wyoming"/>
    <d v="2022-12-01T00:00:00"/>
    <d v="2023-12-01T00:00:00"/>
    <x v="11"/>
    <s v="Regulated Electric (122)"/>
    <s v="Cheyenne Light Fuel &amp; Power Co"/>
    <x v="0"/>
    <x v="25"/>
  </r>
  <r>
    <n v="5"/>
    <n v="122"/>
    <x v="45"/>
    <s v="106000 Completed Constr not Classfd"/>
    <n v="1"/>
    <n v="0"/>
    <n v="0"/>
    <n v="0"/>
    <n v="0"/>
    <n v="0"/>
    <n v="0"/>
    <n v="0"/>
    <s v="Wyoming"/>
    <d v="2022-12-01T00:00:00"/>
    <d v="2023-12-01T00:00:00"/>
    <x v="12"/>
    <s v="Regulated Electric (122)"/>
    <s v="Cheyenne Light Fuel &amp; Power Co"/>
    <x v="0"/>
    <x v="25"/>
  </r>
  <r>
    <n v="5"/>
    <n v="122"/>
    <x v="45"/>
    <s v="106000 Completed Constr not Classfd"/>
    <n v="1"/>
    <n v="0"/>
    <n v="0"/>
    <n v="0"/>
    <n v="0"/>
    <n v="0"/>
    <n v="0"/>
    <n v="0"/>
    <s v="Wyoming"/>
    <d v="2022-12-01T00:00:00"/>
    <d v="2023-12-01T00:00:00"/>
    <x v="0"/>
    <s v="Regulated Electric (122)"/>
    <s v="Cheyenne Light Fuel &amp; Power Co"/>
    <x v="0"/>
    <x v="25"/>
  </r>
  <r>
    <n v="5"/>
    <n v="122"/>
    <x v="45"/>
    <s v="106000 Completed Constr not Classfd"/>
    <n v="1"/>
    <n v="0"/>
    <n v="0"/>
    <n v="0"/>
    <n v="0"/>
    <n v="0"/>
    <n v="0"/>
    <n v="0"/>
    <s v="Wyoming"/>
    <d v="2022-12-01T00:00:00"/>
    <d v="2023-12-01T00:00:00"/>
    <x v="1"/>
    <s v="Regulated Electric (122)"/>
    <s v="Cheyenne Light Fuel &amp; Power Co"/>
    <x v="0"/>
    <x v="25"/>
  </r>
  <r>
    <n v="5"/>
    <n v="122"/>
    <x v="45"/>
    <s v="106000 Completed Constr not Classfd"/>
    <n v="1"/>
    <n v="0"/>
    <n v="0"/>
    <n v="0"/>
    <n v="0"/>
    <n v="0"/>
    <n v="0"/>
    <n v="0"/>
    <s v="Wyoming"/>
    <d v="2022-12-01T00:00:00"/>
    <d v="2023-12-01T00:00:00"/>
    <x v="2"/>
    <s v="Regulated Electric (122)"/>
    <s v="Cheyenne Light Fuel &amp; Power Co"/>
    <x v="0"/>
    <x v="25"/>
  </r>
  <r>
    <n v="5"/>
    <n v="122"/>
    <x v="45"/>
    <s v="106000 Completed Constr not Classfd"/>
    <n v="1"/>
    <n v="0"/>
    <n v="0"/>
    <n v="0"/>
    <n v="0"/>
    <n v="0"/>
    <n v="0"/>
    <n v="0"/>
    <s v="Wyoming"/>
    <d v="2022-12-01T00:00:00"/>
    <d v="2023-12-01T00:00:00"/>
    <x v="3"/>
    <s v="Regulated Electric (122)"/>
    <s v="Cheyenne Light Fuel &amp; Power Co"/>
    <x v="0"/>
    <x v="25"/>
  </r>
  <r>
    <n v="5"/>
    <n v="122"/>
    <x v="45"/>
    <s v="106000 Completed Constr not Classfd"/>
    <n v="1"/>
    <n v="0"/>
    <n v="0"/>
    <n v="0"/>
    <n v="0"/>
    <n v="0"/>
    <n v="0"/>
    <n v="0"/>
    <s v="Wyoming"/>
    <d v="2022-12-01T00:00:00"/>
    <d v="2023-12-01T00:00:00"/>
    <x v="4"/>
    <s v="Regulated Electric (122)"/>
    <s v="Cheyenne Light Fuel &amp; Power Co"/>
    <x v="0"/>
    <x v="25"/>
  </r>
  <r>
    <n v="5"/>
    <n v="122"/>
    <x v="45"/>
    <s v="106000 Completed Constr not Classfd"/>
    <n v="1"/>
    <n v="0"/>
    <n v="0"/>
    <n v="0"/>
    <n v="0"/>
    <n v="0"/>
    <n v="0"/>
    <n v="0"/>
    <s v="Wyoming"/>
    <d v="2022-12-01T00:00:00"/>
    <d v="2023-12-01T00:00:00"/>
    <x v="5"/>
    <s v="Regulated Electric (122)"/>
    <s v="Cheyenne Light Fuel &amp; Power Co"/>
    <x v="0"/>
    <x v="25"/>
  </r>
  <r>
    <n v="5"/>
    <n v="122"/>
    <x v="45"/>
    <s v="106000 Completed Constr not Classfd"/>
    <n v="1"/>
    <n v="0"/>
    <n v="0"/>
    <n v="0"/>
    <n v="0"/>
    <n v="0"/>
    <n v="0"/>
    <n v="0"/>
    <s v="Wyoming"/>
    <d v="2022-12-01T00:00:00"/>
    <d v="2023-12-01T00:00:00"/>
    <x v="6"/>
    <s v="Regulated Electric (122)"/>
    <s v="Cheyenne Light Fuel &amp; Power Co"/>
    <x v="0"/>
    <x v="25"/>
  </r>
  <r>
    <n v="5"/>
    <n v="122"/>
    <x v="45"/>
    <s v="106000 Completed Constr not Classfd"/>
    <n v="1"/>
    <n v="0"/>
    <n v="8892505.5099999998"/>
    <n v="0"/>
    <n v="0"/>
    <n v="0"/>
    <n v="0"/>
    <n v="8892505.5099999998"/>
    <s v="Wyoming"/>
    <d v="2022-12-01T00:00:00"/>
    <d v="2023-12-01T00:00:00"/>
    <x v="7"/>
    <s v="Regulated Electric (122)"/>
    <s v="Cheyenne Light Fuel &amp; Power Co"/>
    <x v="0"/>
    <x v="25"/>
  </r>
  <r>
    <n v="5"/>
    <n v="122"/>
    <x v="45"/>
    <s v="106000 Completed Constr not Classfd"/>
    <n v="1"/>
    <n v="8892505.5099999998"/>
    <n v="31384.58"/>
    <n v="0"/>
    <n v="0"/>
    <n v="0"/>
    <n v="0"/>
    <n v="8923890.0899999999"/>
    <s v="Wyoming"/>
    <d v="2022-12-01T00:00:00"/>
    <d v="2023-12-01T00:00:00"/>
    <x v="8"/>
    <s v="Regulated Electric (122)"/>
    <s v="Cheyenne Light Fuel &amp; Power Co"/>
    <x v="0"/>
    <x v="25"/>
  </r>
  <r>
    <n v="5"/>
    <n v="122"/>
    <x v="45"/>
    <s v="106000 Completed Constr not Classfd"/>
    <n v="1"/>
    <n v="8923890.0899999999"/>
    <n v="289145.78999999998"/>
    <n v="0"/>
    <n v="0"/>
    <n v="0"/>
    <n v="0"/>
    <n v="9213035.8800000008"/>
    <s v="Wyoming"/>
    <d v="2022-12-01T00:00:00"/>
    <d v="2023-12-01T00:00:00"/>
    <x v="9"/>
    <s v="Regulated Electric (122)"/>
    <s v="Cheyenne Light Fuel &amp; Power Co"/>
    <x v="0"/>
    <x v="25"/>
  </r>
  <r>
    <n v="5"/>
    <n v="122"/>
    <x v="45"/>
    <s v="106000 Completed Constr not Classfd"/>
    <n v="1"/>
    <n v="9213035.8800000008"/>
    <n v="781527.42"/>
    <n v="0"/>
    <n v="0"/>
    <n v="0"/>
    <n v="0"/>
    <n v="9994563.3000000007"/>
    <s v="Wyoming"/>
    <d v="2022-12-01T00:00:00"/>
    <d v="2023-12-01T00:00:00"/>
    <x v="10"/>
    <s v="Regulated Electric (122)"/>
    <s v="Cheyenne Light Fuel &amp; Power Co"/>
    <x v="0"/>
    <x v="25"/>
  </r>
  <r>
    <n v="5"/>
    <n v="122"/>
    <x v="143"/>
    <s v="106000 Completed Constr not Classfd"/>
    <n v="1"/>
    <n v="0"/>
    <n v="0"/>
    <n v="0"/>
    <n v="0"/>
    <n v="0"/>
    <n v="0"/>
    <n v="0"/>
    <s v="Wyoming"/>
    <d v="2022-12-01T00:00:00"/>
    <d v="2023-12-01T00:00:00"/>
    <x v="11"/>
    <s v="Regulated Electric (122)"/>
    <s v="Cheyenne Light Fuel &amp; Power Co"/>
    <x v="0"/>
    <x v="25"/>
  </r>
  <r>
    <n v="5"/>
    <n v="122"/>
    <x v="143"/>
    <s v="106000 Completed Constr not Classfd"/>
    <n v="1"/>
    <n v="0"/>
    <n v="0"/>
    <n v="0"/>
    <n v="0"/>
    <n v="0"/>
    <n v="0"/>
    <n v="0"/>
    <s v="Wyoming"/>
    <d v="2022-12-01T00:00:00"/>
    <d v="2023-12-01T00:00:00"/>
    <x v="12"/>
    <s v="Regulated Electric (122)"/>
    <s v="Cheyenne Light Fuel &amp; Power Co"/>
    <x v="0"/>
    <x v="25"/>
  </r>
  <r>
    <n v="5"/>
    <n v="122"/>
    <x v="143"/>
    <s v="106000 Completed Constr not Classfd"/>
    <n v="1"/>
    <n v="0"/>
    <n v="0"/>
    <n v="0"/>
    <n v="0"/>
    <n v="0"/>
    <n v="0"/>
    <n v="0"/>
    <s v="Wyoming"/>
    <d v="2022-12-01T00:00:00"/>
    <d v="2023-12-01T00:00:00"/>
    <x v="0"/>
    <s v="Regulated Electric (122)"/>
    <s v="Cheyenne Light Fuel &amp; Power Co"/>
    <x v="0"/>
    <x v="25"/>
  </r>
  <r>
    <n v="5"/>
    <n v="122"/>
    <x v="143"/>
    <s v="106000 Completed Constr not Classfd"/>
    <n v="1"/>
    <n v="0"/>
    <n v="0"/>
    <n v="0"/>
    <n v="0"/>
    <n v="0"/>
    <n v="0"/>
    <n v="0"/>
    <s v="Wyoming"/>
    <d v="2022-12-01T00:00:00"/>
    <d v="2023-12-01T00:00:00"/>
    <x v="1"/>
    <s v="Regulated Electric (122)"/>
    <s v="Cheyenne Light Fuel &amp; Power Co"/>
    <x v="0"/>
    <x v="25"/>
  </r>
  <r>
    <n v="5"/>
    <n v="122"/>
    <x v="143"/>
    <s v="106000 Completed Constr not Classfd"/>
    <n v="1"/>
    <n v="0"/>
    <n v="0"/>
    <n v="0"/>
    <n v="0"/>
    <n v="0"/>
    <n v="0"/>
    <n v="0"/>
    <s v="Wyoming"/>
    <d v="2022-12-01T00:00:00"/>
    <d v="2023-12-01T00:00:00"/>
    <x v="2"/>
    <s v="Regulated Electric (122)"/>
    <s v="Cheyenne Light Fuel &amp; Power Co"/>
    <x v="0"/>
    <x v="25"/>
  </r>
  <r>
    <n v="5"/>
    <n v="122"/>
    <x v="143"/>
    <s v="106000 Completed Constr not Classfd"/>
    <n v="1"/>
    <n v="0"/>
    <n v="0"/>
    <n v="0"/>
    <n v="0"/>
    <n v="0"/>
    <n v="0"/>
    <n v="0"/>
    <s v="Wyoming"/>
    <d v="2022-12-01T00:00:00"/>
    <d v="2023-12-01T00:00:00"/>
    <x v="3"/>
    <s v="Regulated Electric (122)"/>
    <s v="Cheyenne Light Fuel &amp; Power Co"/>
    <x v="0"/>
    <x v="25"/>
  </r>
  <r>
    <n v="5"/>
    <n v="122"/>
    <x v="143"/>
    <s v="106000 Completed Constr not Classfd"/>
    <n v="1"/>
    <n v="0"/>
    <n v="0"/>
    <n v="0"/>
    <n v="0"/>
    <n v="0"/>
    <n v="0"/>
    <n v="0"/>
    <s v="Wyoming"/>
    <d v="2022-12-01T00:00:00"/>
    <d v="2023-12-01T00:00:00"/>
    <x v="4"/>
    <s v="Regulated Electric (122)"/>
    <s v="Cheyenne Light Fuel &amp; Power Co"/>
    <x v="0"/>
    <x v="25"/>
  </r>
  <r>
    <n v="5"/>
    <n v="122"/>
    <x v="143"/>
    <s v="106000 Completed Constr not Classfd"/>
    <n v="1"/>
    <n v="0"/>
    <n v="0"/>
    <n v="0"/>
    <n v="0"/>
    <n v="0"/>
    <n v="0"/>
    <n v="0"/>
    <s v="Wyoming"/>
    <d v="2022-12-01T00:00:00"/>
    <d v="2023-12-01T00:00:00"/>
    <x v="5"/>
    <s v="Regulated Electric (122)"/>
    <s v="Cheyenne Light Fuel &amp; Power Co"/>
    <x v="0"/>
    <x v="25"/>
  </r>
  <r>
    <n v="5"/>
    <n v="122"/>
    <x v="143"/>
    <s v="106000 Completed Constr not Classfd"/>
    <n v="1"/>
    <n v="0"/>
    <n v="0"/>
    <n v="0"/>
    <n v="0"/>
    <n v="0"/>
    <n v="0"/>
    <n v="0"/>
    <s v="Wyoming"/>
    <d v="2022-12-01T00:00:00"/>
    <d v="2023-12-01T00:00:00"/>
    <x v="6"/>
    <s v="Regulated Electric (122)"/>
    <s v="Cheyenne Light Fuel &amp; Power Co"/>
    <x v="0"/>
    <x v="25"/>
  </r>
  <r>
    <n v="5"/>
    <n v="122"/>
    <x v="143"/>
    <s v="106000 Completed Constr not Classfd"/>
    <n v="1"/>
    <n v="0"/>
    <n v="0"/>
    <n v="0"/>
    <n v="0"/>
    <n v="0"/>
    <n v="0"/>
    <n v="0"/>
    <s v="Wyoming"/>
    <d v="2022-12-01T00:00:00"/>
    <d v="2023-12-01T00:00:00"/>
    <x v="7"/>
    <s v="Regulated Electric (122)"/>
    <s v="Cheyenne Light Fuel &amp; Power Co"/>
    <x v="0"/>
    <x v="25"/>
  </r>
  <r>
    <n v="5"/>
    <n v="122"/>
    <x v="143"/>
    <s v="106000 Completed Constr not Classfd"/>
    <n v="1"/>
    <n v="0"/>
    <n v="0"/>
    <n v="0"/>
    <n v="0"/>
    <n v="0"/>
    <n v="0"/>
    <n v="0"/>
    <s v="Wyoming"/>
    <d v="2022-12-01T00:00:00"/>
    <d v="2023-12-01T00:00:00"/>
    <x v="8"/>
    <s v="Regulated Electric (122)"/>
    <s v="Cheyenne Light Fuel &amp; Power Co"/>
    <x v="0"/>
    <x v="25"/>
  </r>
  <r>
    <n v="5"/>
    <n v="122"/>
    <x v="143"/>
    <s v="106000 Completed Constr not Classfd"/>
    <n v="1"/>
    <n v="0"/>
    <n v="0"/>
    <n v="0"/>
    <n v="0"/>
    <n v="0"/>
    <n v="0"/>
    <n v="0"/>
    <s v="Wyoming"/>
    <d v="2022-12-01T00:00:00"/>
    <d v="2023-12-01T00:00:00"/>
    <x v="9"/>
    <s v="Regulated Electric (122)"/>
    <s v="Cheyenne Light Fuel &amp; Power Co"/>
    <x v="0"/>
    <x v="25"/>
  </r>
  <r>
    <n v="5"/>
    <n v="122"/>
    <x v="143"/>
    <s v="106000 Completed Constr not Classfd"/>
    <n v="1"/>
    <n v="0"/>
    <n v="0"/>
    <n v="0"/>
    <n v="0"/>
    <n v="0"/>
    <n v="0"/>
    <n v="0"/>
    <s v="Wyoming"/>
    <d v="2022-12-01T00:00:00"/>
    <d v="2023-12-01T00:00:00"/>
    <x v="10"/>
    <s v="Regulated Electric (122)"/>
    <s v="Cheyenne Light Fuel &amp; Power Co"/>
    <x v="0"/>
    <x v="25"/>
  </r>
  <r>
    <n v="5"/>
    <n v="122"/>
    <x v="144"/>
    <s v="106000 Completed Constr not Classfd"/>
    <n v="1"/>
    <n v="0"/>
    <n v="0"/>
    <n v="0"/>
    <n v="0"/>
    <n v="0"/>
    <n v="0"/>
    <n v="0"/>
    <s v="Wyoming"/>
    <d v="2022-12-01T00:00:00"/>
    <d v="2023-12-01T00:00:00"/>
    <x v="11"/>
    <s v="Regulated Electric (122)"/>
    <s v="Cheyenne Light Fuel &amp; Power Co"/>
    <x v="0"/>
    <x v="25"/>
  </r>
  <r>
    <n v="5"/>
    <n v="122"/>
    <x v="144"/>
    <s v="106000 Completed Constr not Classfd"/>
    <n v="1"/>
    <n v="0"/>
    <n v="0"/>
    <n v="0"/>
    <n v="0"/>
    <n v="0"/>
    <n v="0"/>
    <n v="0"/>
    <s v="Wyoming"/>
    <d v="2022-12-01T00:00:00"/>
    <d v="2023-12-01T00:00:00"/>
    <x v="12"/>
    <s v="Regulated Electric (122)"/>
    <s v="Cheyenne Light Fuel &amp; Power Co"/>
    <x v="0"/>
    <x v="25"/>
  </r>
  <r>
    <n v="5"/>
    <n v="122"/>
    <x v="144"/>
    <s v="106000 Completed Constr not Classfd"/>
    <n v="1"/>
    <n v="0"/>
    <n v="0"/>
    <n v="0"/>
    <n v="0"/>
    <n v="0"/>
    <n v="0"/>
    <n v="0"/>
    <s v="Wyoming"/>
    <d v="2022-12-01T00:00:00"/>
    <d v="2023-12-01T00:00:00"/>
    <x v="0"/>
    <s v="Regulated Electric (122)"/>
    <s v="Cheyenne Light Fuel &amp; Power Co"/>
    <x v="0"/>
    <x v="25"/>
  </r>
  <r>
    <n v="5"/>
    <n v="122"/>
    <x v="144"/>
    <s v="106000 Completed Constr not Classfd"/>
    <n v="1"/>
    <n v="0"/>
    <n v="0"/>
    <n v="0"/>
    <n v="0"/>
    <n v="0"/>
    <n v="0"/>
    <n v="0"/>
    <s v="Wyoming"/>
    <d v="2022-12-01T00:00:00"/>
    <d v="2023-12-01T00:00:00"/>
    <x v="1"/>
    <s v="Regulated Electric (122)"/>
    <s v="Cheyenne Light Fuel &amp; Power Co"/>
    <x v="0"/>
    <x v="25"/>
  </r>
  <r>
    <n v="5"/>
    <n v="122"/>
    <x v="144"/>
    <s v="106000 Completed Constr not Classfd"/>
    <n v="1"/>
    <n v="0"/>
    <n v="0"/>
    <n v="0"/>
    <n v="0"/>
    <n v="0"/>
    <n v="0"/>
    <n v="0"/>
    <s v="Wyoming"/>
    <d v="2022-12-01T00:00:00"/>
    <d v="2023-12-01T00:00:00"/>
    <x v="2"/>
    <s v="Regulated Electric (122)"/>
    <s v="Cheyenne Light Fuel &amp; Power Co"/>
    <x v="0"/>
    <x v="25"/>
  </r>
  <r>
    <n v="5"/>
    <n v="122"/>
    <x v="144"/>
    <s v="106000 Completed Constr not Classfd"/>
    <n v="1"/>
    <n v="0"/>
    <n v="0"/>
    <n v="0"/>
    <n v="0"/>
    <n v="0"/>
    <n v="0"/>
    <n v="0"/>
    <s v="Wyoming"/>
    <d v="2022-12-01T00:00:00"/>
    <d v="2023-12-01T00:00:00"/>
    <x v="3"/>
    <s v="Regulated Electric (122)"/>
    <s v="Cheyenne Light Fuel &amp; Power Co"/>
    <x v="0"/>
    <x v="25"/>
  </r>
  <r>
    <n v="5"/>
    <n v="122"/>
    <x v="144"/>
    <s v="106000 Completed Constr not Classfd"/>
    <n v="1"/>
    <n v="0"/>
    <n v="0"/>
    <n v="0"/>
    <n v="0"/>
    <n v="0"/>
    <n v="0"/>
    <n v="0"/>
    <s v="Wyoming"/>
    <d v="2022-12-01T00:00:00"/>
    <d v="2023-12-01T00:00:00"/>
    <x v="4"/>
    <s v="Regulated Electric (122)"/>
    <s v="Cheyenne Light Fuel &amp; Power Co"/>
    <x v="0"/>
    <x v="25"/>
  </r>
  <r>
    <n v="5"/>
    <n v="122"/>
    <x v="144"/>
    <s v="106000 Completed Constr not Classfd"/>
    <n v="1"/>
    <n v="0"/>
    <n v="0"/>
    <n v="0"/>
    <n v="0"/>
    <n v="0"/>
    <n v="0"/>
    <n v="0"/>
    <s v="Wyoming"/>
    <d v="2022-12-01T00:00:00"/>
    <d v="2023-12-01T00:00:00"/>
    <x v="5"/>
    <s v="Regulated Electric (122)"/>
    <s v="Cheyenne Light Fuel &amp; Power Co"/>
    <x v="0"/>
    <x v="25"/>
  </r>
  <r>
    <n v="5"/>
    <n v="122"/>
    <x v="144"/>
    <s v="106000 Completed Constr not Classfd"/>
    <n v="1"/>
    <n v="0"/>
    <n v="0"/>
    <n v="0"/>
    <n v="0"/>
    <n v="0"/>
    <n v="0"/>
    <n v="0"/>
    <s v="Wyoming"/>
    <d v="2022-12-01T00:00:00"/>
    <d v="2023-12-01T00:00:00"/>
    <x v="6"/>
    <s v="Regulated Electric (122)"/>
    <s v="Cheyenne Light Fuel &amp; Power Co"/>
    <x v="0"/>
    <x v="25"/>
  </r>
  <r>
    <n v="5"/>
    <n v="122"/>
    <x v="144"/>
    <s v="106000 Completed Constr not Classfd"/>
    <n v="1"/>
    <n v="0"/>
    <n v="0"/>
    <n v="0"/>
    <n v="0"/>
    <n v="0"/>
    <n v="0"/>
    <n v="0"/>
    <s v="Wyoming"/>
    <d v="2022-12-01T00:00:00"/>
    <d v="2023-12-01T00:00:00"/>
    <x v="7"/>
    <s v="Regulated Electric (122)"/>
    <s v="Cheyenne Light Fuel &amp; Power Co"/>
    <x v="0"/>
    <x v="25"/>
  </r>
  <r>
    <n v="5"/>
    <n v="122"/>
    <x v="144"/>
    <s v="106000 Completed Constr not Classfd"/>
    <n v="1"/>
    <n v="0"/>
    <n v="0"/>
    <n v="0"/>
    <n v="0"/>
    <n v="0"/>
    <n v="0"/>
    <n v="0"/>
    <s v="Wyoming"/>
    <d v="2022-12-01T00:00:00"/>
    <d v="2023-12-01T00:00:00"/>
    <x v="8"/>
    <s v="Regulated Electric (122)"/>
    <s v="Cheyenne Light Fuel &amp; Power Co"/>
    <x v="0"/>
    <x v="25"/>
  </r>
  <r>
    <n v="5"/>
    <n v="122"/>
    <x v="144"/>
    <s v="106000 Completed Constr not Classfd"/>
    <n v="1"/>
    <n v="0"/>
    <n v="0"/>
    <n v="0"/>
    <n v="0"/>
    <n v="0"/>
    <n v="0"/>
    <n v="0"/>
    <s v="Wyoming"/>
    <d v="2022-12-01T00:00:00"/>
    <d v="2023-12-01T00:00:00"/>
    <x v="9"/>
    <s v="Regulated Electric (122)"/>
    <s v="Cheyenne Light Fuel &amp; Power Co"/>
    <x v="0"/>
    <x v="25"/>
  </r>
  <r>
    <n v="5"/>
    <n v="122"/>
    <x v="144"/>
    <s v="106000 Completed Constr not Classfd"/>
    <n v="1"/>
    <n v="0"/>
    <n v="0"/>
    <n v="0"/>
    <n v="0"/>
    <n v="0"/>
    <n v="0"/>
    <n v="0"/>
    <s v="Wyoming"/>
    <d v="2022-12-01T00:00:00"/>
    <d v="2023-12-01T00:00:00"/>
    <x v="10"/>
    <s v="Regulated Electric (122)"/>
    <s v="Cheyenne Light Fuel &amp; Power Co"/>
    <x v="0"/>
    <x v="25"/>
  </r>
  <r>
    <n v="5"/>
    <n v="122"/>
    <x v="47"/>
    <s v="106000 Completed Constr not Classfd"/>
    <n v="1"/>
    <n v="10252263.24"/>
    <n v="45404.63"/>
    <n v="0"/>
    <n v="0"/>
    <n v="0"/>
    <n v="0"/>
    <n v="10297667.869999999"/>
    <s v="Wyoming"/>
    <d v="2022-12-01T00:00:00"/>
    <d v="2023-12-01T00:00:00"/>
    <x v="11"/>
    <s v="Regulated Electric (122)"/>
    <s v="Cheyenne Light Fuel &amp; Power Co"/>
    <x v="0"/>
    <x v="27"/>
  </r>
  <r>
    <n v="5"/>
    <n v="122"/>
    <x v="47"/>
    <s v="106000 Completed Constr not Classfd"/>
    <n v="1"/>
    <n v="10297667.869999999"/>
    <n v="-10297040.34"/>
    <n v="0"/>
    <n v="8379329.0599999996"/>
    <n v="-8379329.0599999996"/>
    <n v="0"/>
    <n v="627.53"/>
    <s v="Wyoming"/>
    <d v="2022-12-01T00:00:00"/>
    <d v="2023-12-01T00:00:00"/>
    <x v="12"/>
    <s v="Regulated Electric (122)"/>
    <s v="Cheyenne Light Fuel &amp; Power Co"/>
    <x v="0"/>
    <x v="27"/>
  </r>
  <r>
    <n v="5"/>
    <n v="122"/>
    <x v="47"/>
    <s v="106000 Completed Constr not Classfd"/>
    <n v="1"/>
    <n v="627.53"/>
    <n v="0"/>
    <n v="0"/>
    <n v="0"/>
    <n v="0"/>
    <n v="0"/>
    <n v="627.53"/>
    <s v="Wyoming"/>
    <d v="2022-12-01T00:00:00"/>
    <d v="2023-12-01T00:00:00"/>
    <x v="0"/>
    <s v="Regulated Electric (122)"/>
    <s v="Cheyenne Light Fuel &amp; Power Co"/>
    <x v="0"/>
    <x v="27"/>
  </r>
  <r>
    <n v="5"/>
    <n v="122"/>
    <x v="47"/>
    <s v="106000 Completed Constr not Classfd"/>
    <n v="1"/>
    <n v="627.53"/>
    <n v="-627.53"/>
    <n v="0"/>
    <n v="0"/>
    <n v="0"/>
    <n v="0"/>
    <n v="0"/>
    <s v="Wyoming"/>
    <d v="2022-12-01T00:00:00"/>
    <d v="2023-12-01T00:00:00"/>
    <x v="1"/>
    <s v="Regulated Electric (122)"/>
    <s v="Cheyenne Light Fuel &amp; Power Co"/>
    <x v="0"/>
    <x v="27"/>
  </r>
  <r>
    <n v="5"/>
    <n v="122"/>
    <x v="47"/>
    <s v="106000 Completed Constr not Classfd"/>
    <n v="1"/>
    <n v="0"/>
    <n v="2995053.93"/>
    <n v="0"/>
    <n v="0"/>
    <n v="0"/>
    <n v="0"/>
    <n v="2995053.93"/>
    <s v="Wyoming"/>
    <d v="2022-12-01T00:00:00"/>
    <d v="2023-12-01T00:00:00"/>
    <x v="2"/>
    <s v="Regulated Electric (122)"/>
    <s v="Cheyenne Light Fuel &amp; Power Co"/>
    <x v="0"/>
    <x v="27"/>
  </r>
  <r>
    <n v="5"/>
    <n v="122"/>
    <x v="47"/>
    <s v="106000 Completed Constr not Classfd"/>
    <n v="1"/>
    <n v="2995053.93"/>
    <n v="41173.950000000004"/>
    <n v="0"/>
    <n v="0"/>
    <n v="0"/>
    <n v="0"/>
    <n v="3036227.88"/>
    <s v="Wyoming"/>
    <d v="2022-12-01T00:00:00"/>
    <d v="2023-12-01T00:00:00"/>
    <x v="3"/>
    <s v="Regulated Electric (122)"/>
    <s v="Cheyenne Light Fuel &amp; Power Co"/>
    <x v="0"/>
    <x v="27"/>
  </r>
  <r>
    <n v="5"/>
    <n v="122"/>
    <x v="47"/>
    <s v="106000 Completed Constr not Classfd"/>
    <n v="1"/>
    <n v="3036227.88"/>
    <n v="34490.629999999997"/>
    <n v="0"/>
    <n v="0"/>
    <n v="0"/>
    <n v="0"/>
    <n v="3070718.51"/>
    <s v="Wyoming"/>
    <d v="2022-12-01T00:00:00"/>
    <d v="2023-12-01T00:00:00"/>
    <x v="4"/>
    <s v="Regulated Electric (122)"/>
    <s v="Cheyenne Light Fuel &amp; Power Co"/>
    <x v="0"/>
    <x v="27"/>
  </r>
  <r>
    <n v="5"/>
    <n v="122"/>
    <x v="47"/>
    <s v="106000 Completed Constr not Classfd"/>
    <n v="1"/>
    <n v="3070718.51"/>
    <n v="-160.75"/>
    <n v="0"/>
    <n v="0"/>
    <n v="0"/>
    <n v="0"/>
    <n v="3070557.76"/>
    <s v="Wyoming"/>
    <d v="2022-12-01T00:00:00"/>
    <d v="2023-12-01T00:00:00"/>
    <x v="5"/>
    <s v="Regulated Electric (122)"/>
    <s v="Cheyenne Light Fuel &amp; Power Co"/>
    <x v="0"/>
    <x v="27"/>
  </r>
  <r>
    <n v="5"/>
    <n v="122"/>
    <x v="47"/>
    <s v="106000 Completed Constr not Classfd"/>
    <n v="1"/>
    <n v="3070557.76"/>
    <n v="478.06"/>
    <n v="0"/>
    <n v="0"/>
    <n v="0"/>
    <n v="0"/>
    <n v="3071035.82"/>
    <s v="Wyoming"/>
    <d v="2022-12-01T00:00:00"/>
    <d v="2023-12-01T00:00:00"/>
    <x v="6"/>
    <s v="Regulated Electric (122)"/>
    <s v="Cheyenne Light Fuel &amp; Power Co"/>
    <x v="0"/>
    <x v="27"/>
  </r>
  <r>
    <n v="5"/>
    <n v="122"/>
    <x v="47"/>
    <s v="106000 Completed Constr not Classfd"/>
    <n v="1"/>
    <n v="3071035.82"/>
    <n v="1323177.8599999999"/>
    <n v="0"/>
    <n v="0"/>
    <n v="0"/>
    <n v="0"/>
    <n v="4394213.68"/>
    <s v="Wyoming"/>
    <d v="2022-12-01T00:00:00"/>
    <d v="2023-12-01T00:00:00"/>
    <x v="7"/>
    <s v="Regulated Electric (122)"/>
    <s v="Cheyenne Light Fuel &amp; Power Co"/>
    <x v="0"/>
    <x v="27"/>
  </r>
  <r>
    <n v="5"/>
    <n v="122"/>
    <x v="47"/>
    <s v="106000 Completed Constr not Classfd"/>
    <n v="1"/>
    <n v="4394213.68"/>
    <n v="28508.73"/>
    <n v="0"/>
    <n v="0"/>
    <n v="0"/>
    <n v="0"/>
    <n v="4422722.41"/>
    <s v="Wyoming"/>
    <d v="2022-12-01T00:00:00"/>
    <d v="2023-12-01T00:00:00"/>
    <x v="8"/>
    <s v="Regulated Electric (122)"/>
    <s v="Cheyenne Light Fuel &amp; Power Co"/>
    <x v="0"/>
    <x v="27"/>
  </r>
  <r>
    <n v="5"/>
    <n v="122"/>
    <x v="47"/>
    <s v="106000 Completed Constr not Classfd"/>
    <n v="1"/>
    <n v="4422722.41"/>
    <n v="1960827.32"/>
    <n v="0"/>
    <n v="0"/>
    <n v="0"/>
    <n v="0"/>
    <n v="6383549.7300000004"/>
    <s v="Wyoming"/>
    <d v="2022-12-01T00:00:00"/>
    <d v="2023-12-01T00:00:00"/>
    <x v="9"/>
    <s v="Regulated Electric (122)"/>
    <s v="Cheyenne Light Fuel &amp; Power Co"/>
    <x v="0"/>
    <x v="27"/>
  </r>
  <r>
    <n v="5"/>
    <n v="122"/>
    <x v="47"/>
    <s v="106000 Completed Constr not Classfd"/>
    <n v="1"/>
    <n v="6383549.7300000004"/>
    <n v="-3070552.33"/>
    <n v="0"/>
    <n v="0"/>
    <n v="0"/>
    <n v="0"/>
    <n v="3312997.4"/>
    <s v="Wyoming"/>
    <d v="2022-12-01T00:00:00"/>
    <d v="2023-12-01T00:00:00"/>
    <x v="10"/>
    <s v="Regulated Electric (122)"/>
    <s v="Cheyenne Light Fuel &amp; Power Co"/>
    <x v="0"/>
    <x v="27"/>
  </r>
  <r>
    <n v="5"/>
    <n v="122"/>
    <x v="48"/>
    <s v="106000 Completed Constr not Classfd"/>
    <n v="1"/>
    <n v="5125817.8099999996"/>
    <n v="22702.3"/>
    <n v="0"/>
    <n v="0"/>
    <n v="0"/>
    <n v="0"/>
    <n v="5148520.1100000003"/>
    <s v="Wyoming"/>
    <d v="2022-12-01T00:00:00"/>
    <d v="2023-12-01T00:00:00"/>
    <x v="11"/>
    <s v="Regulated Electric (122)"/>
    <s v="Cheyenne Light Fuel &amp; Power Co"/>
    <x v="0"/>
    <x v="28"/>
  </r>
  <r>
    <n v="5"/>
    <n v="122"/>
    <x v="48"/>
    <s v="106000 Completed Constr not Classfd"/>
    <n v="1"/>
    <n v="5148520.1100000003"/>
    <n v="-5148520.1100000003"/>
    <n v="0"/>
    <n v="4189664.51"/>
    <n v="-4189664.51"/>
    <n v="0"/>
    <n v="0"/>
    <s v="Wyoming"/>
    <d v="2022-12-01T00:00:00"/>
    <d v="2023-12-01T00:00:00"/>
    <x v="12"/>
    <s v="Regulated Electric (122)"/>
    <s v="Cheyenne Light Fuel &amp; Power Co"/>
    <x v="0"/>
    <x v="28"/>
  </r>
  <r>
    <n v="5"/>
    <n v="122"/>
    <x v="48"/>
    <s v="106000 Completed Constr not Classfd"/>
    <n v="1"/>
    <n v="0"/>
    <n v="0"/>
    <n v="0"/>
    <n v="0"/>
    <n v="0"/>
    <n v="0"/>
    <n v="0"/>
    <s v="Wyoming"/>
    <d v="2022-12-01T00:00:00"/>
    <d v="2023-12-01T00:00:00"/>
    <x v="0"/>
    <s v="Regulated Electric (122)"/>
    <s v="Cheyenne Light Fuel &amp; Power Co"/>
    <x v="0"/>
    <x v="28"/>
  </r>
  <r>
    <n v="5"/>
    <n v="122"/>
    <x v="48"/>
    <s v="106000 Completed Constr not Classfd"/>
    <n v="1"/>
    <n v="0"/>
    <n v="0"/>
    <n v="0"/>
    <n v="0"/>
    <n v="0"/>
    <n v="0"/>
    <n v="0"/>
    <s v="Wyoming"/>
    <d v="2022-12-01T00:00:00"/>
    <d v="2023-12-01T00:00:00"/>
    <x v="1"/>
    <s v="Regulated Electric (122)"/>
    <s v="Cheyenne Light Fuel &amp; Power Co"/>
    <x v="0"/>
    <x v="28"/>
  </r>
  <r>
    <n v="5"/>
    <n v="122"/>
    <x v="48"/>
    <s v="106000 Completed Constr not Classfd"/>
    <n v="1"/>
    <n v="0"/>
    <n v="1497526.98"/>
    <n v="0"/>
    <n v="0"/>
    <n v="0"/>
    <n v="0"/>
    <n v="1497526.98"/>
    <s v="Wyoming"/>
    <d v="2022-12-01T00:00:00"/>
    <d v="2023-12-01T00:00:00"/>
    <x v="2"/>
    <s v="Regulated Electric (122)"/>
    <s v="Cheyenne Light Fuel &amp; Power Co"/>
    <x v="0"/>
    <x v="28"/>
  </r>
  <r>
    <n v="5"/>
    <n v="122"/>
    <x v="48"/>
    <s v="106000 Completed Constr not Classfd"/>
    <n v="1"/>
    <n v="1497526.98"/>
    <n v="20586.990000000002"/>
    <n v="0"/>
    <n v="0"/>
    <n v="0"/>
    <n v="0"/>
    <n v="1518113.97"/>
    <s v="Wyoming"/>
    <d v="2022-12-01T00:00:00"/>
    <d v="2023-12-01T00:00:00"/>
    <x v="3"/>
    <s v="Regulated Electric (122)"/>
    <s v="Cheyenne Light Fuel &amp; Power Co"/>
    <x v="0"/>
    <x v="28"/>
  </r>
  <r>
    <n v="5"/>
    <n v="122"/>
    <x v="48"/>
    <s v="106000 Completed Constr not Classfd"/>
    <n v="1"/>
    <n v="1518113.97"/>
    <n v="17245.32"/>
    <n v="0"/>
    <n v="0"/>
    <n v="0"/>
    <n v="0"/>
    <n v="1535359.29"/>
    <s v="Wyoming"/>
    <d v="2022-12-01T00:00:00"/>
    <d v="2023-12-01T00:00:00"/>
    <x v="4"/>
    <s v="Regulated Electric (122)"/>
    <s v="Cheyenne Light Fuel &amp; Power Co"/>
    <x v="0"/>
    <x v="28"/>
  </r>
  <r>
    <n v="5"/>
    <n v="122"/>
    <x v="48"/>
    <s v="106000 Completed Constr not Classfd"/>
    <n v="1"/>
    <n v="1535359.29"/>
    <n v="923064.74"/>
    <n v="0"/>
    <n v="0"/>
    <n v="0"/>
    <n v="0"/>
    <n v="2458424.0300000003"/>
    <s v="Wyoming"/>
    <d v="2022-12-01T00:00:00"/>
    <d v="2023-12-01T00:00:00"/>
    <x v="5"/>
    <s v="Regulated Electric (122)"/>
    <s v="Cheyenne Light Fuel &amp; Power Co"/>
    <x v="0"/>
    <x v="28"/>
  </r>
  <r>
    <n v="5"/>
    <n v="122"/>
    <x v="48"/>
    <s v="106000 Completed Constr not Classfd"/>
    <n v="1"/>
    <n v="2458424.0300000003"/>
    <n v="-236539.62"/>
    <n v="0"/>
    <n v="0"/>
    <n v="0"/>
    <n v="0"/>
    <n v="2221884.41"/>
    <s v="Wyoming"/>
    <d v="2022-12-01T00:00:00"/>
    <d v="2023-12-01T00:00:00"/>
    <x v="6"/>
    <s v="Regulated Electric (122)"/>
    <s v="Cheyenne Light Fuel &amp; Power Co"/>
    <x v="0"/>
    <x v="28"/>
  </r>
  <r>
    <n v="5"/>
    <n v="122"/>
    <x v="48"/>
    <s v="106000 Completed Constr not Classfd"/>
    <n v="1"/>
    <n v="2221884.41"/>
    <n v="1627592.13"/>
    <n v="0"/>
    <n v="0"/>
    <n v="0"/>
    <n v="0"/>
    <n v="3849476.54"/>
    <s v="Wyoming"/>
    <d v="2022-12-01T00:00:00"/>
    <d v="2023-12-01T00:00:00"/>
    <x v="7"/>
    <s v="Regulated Electric (122)"/>
    <s v="Cheyenne Light Fuel &amp; Power Co"/>
    <x v="0"/>
    <x v="28"/>
  </r>
  <r>
    <n v="5"/>
    <n v="122"/>
    <x v="48"/>
    <s v="106000 Completed Constr not Classfd"/>
    <n v="1"/>
    <n v="3849476.54"/>
    <n v="1054143.25"/>
    <n v="0"/>
    <n v="0"/>
    <n v="0"/>
    <n v="0"/>
    <n v="4903619.79"/>
    <s v="Wyoming"/>
    <d v="2022-12-01T00:00:00"/>
    <d v="2023-12-01T00:00:00"/>
    <x v="8"/>
    <s v="Regulated Electric (122)"/>
    <s v="Cheyenne Light Fuel &amp; Power Co"/>
    <x v="0"/>
    <x v="28"/>
  </r>
  <r>
    <n v="5"/>
    <n v="122"/>
    <x v="48"/>
    <s v="106000 Completed Constr not Classfd"/>
    <n v="1"/>
    <n v="4903619.79"/>
    <n v="392817.36"/>
    <n v="0"/>
    <n v="0"/>
    <n v="0"/>
    <n v="0"/>
    <n v="5296437.1500000004"/>
    <s v="Wyoming"/>
    <d v="2022-12-01T00:00:00"/>
    <d v="2023-12-01T00:00:00"/>
    <x v="9"/>
    <s v="Regulated Electric (122)"/>
    <s v="Cheyenne Light Fuel &amp; Power Co"/>
    <x v="0"/>
    <x v="28"/>
  </r>
  <r>
    <n v="5"/>
    <n v="122"/>
    <x v="48"/>
    <s v="106000 Completed Constr not Classfd"/>
    <n v="1"/>
    <n v="5296437.1500000004"/>
    <n v="-1533046.63"/>
    <n v="0"/>
    <n v="0"/>
    <n v="0"/>
    <n v="0"/>
    <n v="3763390.52"/>
    <s v="Wyoming"/>
    <d v="2022-12-01T00:00:00"/>
    <d v="2023-12-01T00:00:00"/>
    <x v="10"/>
    <s v="Regulated Electric (122)"/>
    <s v="Cheyenne Light Fuel &amp; Power Co"/>
    <x v="0"/>
    <x v="28"/>
  </r>
  <r>
    <n v="5"/>
    <n v="122"/>
    <x v="49"/>
    <s v="106000 Completed Constr not Classfd"/>
    <n v="1"/>
    <n v="0"/>
    <n v="0"/>
    <n v="0"/>
    <n v="0"/>
    <n v="0"/>
    <n v="0"/>
    <n v="0"/>
    <s v="Wyoming"/>
    <d v="2022-12-01T00:00:00"/>
    <d v="2023-12-01T00:00:00"/>
    <x v="11"/>
    <s v="Regulated Electric (122)"/>
    <s v="Cheyenne Light Fuel &amp; Power Co"/>
    <x v="0"/>
    <x v="29"/>
  </r>
  <r>
    <n v="5"/>
    <n v="122"/>
    <x v="49"/>
    <s v="106000 Completed Constr not Classfd"/>
    <n v="1"/>
    <n v="0"/>
    <n v="0"/>
    <n v="0"/>
    <n v="0"/>
    <n v="0"/>
    <n v="0"/>
    <n v="0"/>
    <s v="Wyoming"/>
    <d v="2022-12-01T00:00:00"/>
    <d v="2023-12-01T00:00:00"/>
    <x v="12"/>
    <s v="Regulated Electric (122)"/>
    <s v="Cheyenne Light Fuel &amp; Power Co"/>
    <x v="0"/>
    <x v="29"/>
  </r>
  <r>
    <n v="5"/>
    <n v="122"/>
    <x v="49"/>
    <s v="106000 Completed Constr not Classfd"/>
    <n v="1"/>
    <n v="0"/>
    <n v="0"/>
    <n v="0"/>
    <n v="0"/>
    <n v="0"/>
    <n v="0"/>
    <n v="0"/>
    <s v="Wyoming"/>
    <d v="2022-12-01T00:00:00"/>
    <d v="2023-12-01T00:00:00"/>
    <x v="0"/>
    <s v="Regulated Electric (122)"/>
    <s v="Cheyenne Light Fuel &amp; Power Co"/>
    <x v="0"/>
    <x v="29"/>
  </r>
  <r>
    <n v="5"/>
    <n v="122"/>
    <x v="49"/>
    <s v="106000 Completed Constr not Classfd"/>
    <n v="1"/>
    <n v="0"/>
    <n v="0"/>
    <n v="0"/>
    <n v="0"/>
    <n v="0"/>
    <n v="0"/>
    <n v="0"/>
    <s v="Wyoming"/>
    <d v="2022-12-01T00:00:00"/>
    <d v="2023-12-01T00:00:00"/>
    <x v="1"/>
    <s v="Regulated Electric (122)"/>
    <s v="Cheyenne Light Fuel &amp; Power Co"/>
    <x v="0"/>
    <x v="29"/>
  </r>
  <r>
    <n v="5"/>
    <n v="122"/>
    <x v="49"/>
    <s v="106000 Completed Constr not Classfd"/>
    <n v="1"/>
    <n v="0"/>
    <n v="0"/>
    <n v="0"/>
    <n v="0"/>
    <n v="0"/>
    <n v="0"/>
    <n v="0"/>
    <s v="Wyoming"/>
    <d v="2022-12-01T00:00:00"/>
    <d v="2023-12-01T00:00:00"/>
    <x v="2"/>
    <s v="Regulated Electric (122)"/>
    <s v="Cheyenne Light Fuel &amp; Power Co"/>
    <x v="0"/>
    <x v="29"/>
  </r>
  <r>
    <n v="5"/>
    <n v="122"/>
    <x v="49"/>
    <s v="106000 Completed Constr not Classfd"/>
    <n v="1"/>
    <n v="0"/>
    <n v="0"/>
    <n v="0"/>
    <n v="0"/>
    <n v="0"/>
    <n v="0"/>
    <n v="0"/>
    <s v="Wyoming"/>
    <d v="2022-12-01T00:00:00"/>
    <d v="2023-12-01T00:00:00"/>
    <x v="3"/>
    <s v="Regulated Electric (122)"/>
    <s v="Cheyenne Light Fuel &amp; Power Co"/>
    <x v="0"/>
    <x v="29"/>
  </r>
  <r>
    <n v="5"/>
    <n v="122"/>
    <x v="49"/>
    <s v="106000 Completed Constr not Classfd"/>
    <n v="1"/>
    <n v="0"/>
    <n v="0"/>
    <n v="0"/>
    <n v="0"/>
    <n v="0"/>
    <n v="0"/>
    <n v="0"/>
    <s v="Wyoming"/>
    <d v="2022-12-01T00:00:00"/>
    <d v="2023-12-01T00:00:00"/>
    <x v="4"/>
    <s v="Regulated Electric (122)"/>
    <s v="Cheyenne Light Fuel &amp; Power Co"/>
    <x v="0"/>
    <x v="29"/>
  </r>
  <r>
    <n v="5"/>
    <n v="122"/>
    <x v="49"/>
    <s v="106000 Completed Constr not Classfd"/>
    <n v="1"/>
    <n v="0"/>
    <n v="0"/>
    <n v="0"/>
    <n v="0"/>
    <n v="0"/>
    <n v="0"/>
    <n v="0"/>
    <s v="Wyoming"/>
    <d v="2022-12-01T00:00:00"/>
    <d v="2023-12-01T00:00:00"/>
    <x v="5"/>
    <s v="Regulated Electric (122)"/>
    <s v="Cheyenne Light Fuel &amp; Power Co"/>
    <x v="0"/>
    <x v="29"/>
  </r>
  <r>
    <n v="5"/>
    <n v="122"/>
    <x v="49"/>
    <s v="106000 Completed Constr not Classfd"/>
    <n v="1"/>
    <n v="0"/>
    <n v="0"/>
    <n v="0"/>
    <n v="0"/>
    <n v="0"/>
    <n v="0"/>
    <n v="0"/>
    <s v="Wyoming"/>
    <d v="2022-12-01T00:00:00"/>
    <d v="2023-12-01T00:00:00"/>
    <x v="6"/>
    <s v="Regulated Electric (122)"/>
    <s v="Cheyenne Light Fuel &amp; Power Co"/>
    <x v="0"/>
    <x v="29"/>
  </r>
  <r>
    <n v="5"/>
    <n v="122"/>
    <x v="49"/>
    <s v="106000 Completed Constr not Classfd"/>
    <n v="1"/>
    <n v="0"/>
    <n v="0"/>
    <n v="0"/>
    <n v="0"/>
    <n v="0"/>
    <n v="0"/>
    <n v="0"/>
    <s v="Wyoming"/>
    <d v="2022-12-01T00:00:00"/>
    <d v="2023-12-01T00:00:00"/>
    <x v="7"/>
    <s v="Regulated Electric (122)"/>
    <s v="Cheyenne Light Fuel &amp; Power Co"/>
    <x v="0"/>
    <x v="29"/>
  </r>
  <r>
    <n v="5"/>
    <n v="122"/>
    <x v="49"/>
    <s v="106000 Completed Constr not Classfd"/>
    <n v="1"/>
    <n v="0"/>
    <n v="0"/>
    <n v="0"/>
    <n v="0"/>
    <n v="0"/>
    <n v="0"/>
    <n v="0"/>
    <s v="Wyoming"/>
    <d v="2022-12-01T00:00:00"/>
    <d v="2023-12-01T00:00:00"/>
    <x v="8"/>
    <s v="Regulated Electric (122)"/>
    <s v="Cheyenne Light Fuel &amp; Power Co"/>
    <x v="0"/>
    <x v="29"/>
  </r>
  <r>
    <n v="5"/>
    <n v="122"/>
    <x v="49"/>
    <s v="106000 Completed Constr not Classfd"/>
    <n v="1"/>
    <n v="0"/>
    <n v="0"/>
    <n v="0"/>
    <n v="0"/>
    <n v="0"/>
    <n v="0"/>
    <n v="0"/>
    <s v="Wyoming"/>
    <d v="2022-12-01T00:00:00"/>
    <d v="2023-12-01T00:00:00"/>
    <x v="9"/>
    <s v="Regulated Electric (122)"/>
    <s v="Cheyenne Light Fuel &amp; Power Co"/>
    <x v="0"/>
    <x v="29"/>
  </r>
  <r>
    <n v="5"/>
    <n v="122"/>
    <x v="49"/>
    <s v="106000 Completed Constr not Classfd"/>
    <n v="1"/>
    <n v="0"/>
    <n v="0"/>
    <n v="0"/>
    <n v="0"/>
    <n v="0"/>
    <n v="0"/>
    <n v="0"/>
    <s v="Wyoming"/>
    <d v="2022-12-01T00:00:00"/>
    <d v="2023-12-01T00:00:00"/>
    <x v="10"/>
    <s v="Regulated Electric (122)"/>
    <s v="Cheyenne Light Fuel &amp; Power Co"/>
    <x v="0"/>
    <x v="29"/>
  </r>
  <r>
    <n v="5"/>
    <n v="122"/>
    <x v="50"/>
    <s v="106000 Completed Constr not Classfd"/>
    <n v="1"/>
    <n v="0"/>
    <n v="0"/>
    <n v="0"/>
    <n v="0"/>
    <n v="0"/>
    <n v="0"/>
    <n v="0"/>
    <s v="Wyoming"/>
    <d v="2022-12-01T00:00:00"/>
    <d v="2023-12-01T00:00:00"/>
    <x v="11"/>
    <s v="Regulated Electric (122)"/>
    <s v="Cheyenne Light Fuel &amp; Power Co"/>
    <x v="4"/>
    <x v="30"/>
  </r>
  <r>
    <n v="5"/>
    <n v="122"/>
    <x v="50"/>
    <s v="106000 Completed Constr not Classfd"/>
    <n v="1"/>
    <n v="0"/>
    <n v="0"/>
    <n v="0"/>
    <n v="0"/>
    <n v="0"/>
    <n v="0"/>
    <n v="0"/>
    <s v="Wyoming"/>
    <d v="2022-12-01T00:00:00"/>
    <d v="2023-12-01T00:00:00"/>
    <x v="12"/>
    <s v="Regulated Electric (122)"/>
    <s v="Cheyenne Light Fuel &amp; Power Co"/>
    <x v="4"/>
    <x v="30"/>
  </r>
  <r>
    <n v="5"/>
    <n v="122"/>
    <x v="50"/>
    <s v="106000 Completed Constr not Classfd"/>
    <n v="1"/>
    <n v="0"/>
    <n v="0"/>
    <n v="0"/>
    <n v="0"/>
    <n v="0"/>
    <n v="0"/>
    <n v="0"/>
    <s v="Wyoming"/>
    <d v="2022-12-01T00:00:00"/>
    <d v="2023-12-01T00:00:00"/>
    <x v="0"/>
    <s v="Regulated Electric (122)"/>
    <s v="Cheyenne Light Fuel &amp; Power Co"/>
    <x v="4"/>
    <x v="30"/>
  </r>
  <r>
    <n v="5"/>
    <n v="122"/>
    <x v="50"/>
    <s v="106000 Completed Constr not Classfd"/>
    <n v="1"/>
    <n v="0"/>
    <n v="0"/>
    <n v="0"/>
    <n v="0"/>
    <n v="0"/>
    <n v="0"/>
    <n v="0"/>
    <s v="Wyoming"/>
    <d v="2022-12-01T00:00:00"/>
    <d v="2023-12-01T00:00:00"/>
    <x v="1"/>
    <s v="Regulated Electric (122)"/>
    <s v="Cheyenne Light Fuel &amp; Power Co"/>
    <x v="4"/>
    <x v="30"/>
  </r>
  <r>
    <n v="5"/>
    <n v="122"/>
    <x v="50"/>
    <s v="106000 Completed Constr not Classfd"/>
    <n v="1"/>
    <n v="0"/>
    <n v="0"/>
    <n v="0"/>
    <n v="0"/>
    <n v="0"/>
    <n v="0"/>
    <n v="0"/>
    <s v="Wyoming"/>
    <d v="2022-12-01T00:00:00"/>
    <d v="2023-12-01T00:00:00"/>
    <x v="2"/>
    <s v="Regulated Electric (122)"/>
    <s v="Cheyenne Light Fuel &amp; Power Co"/>
    <x v="4"/>
    <x v="30"/>
  </r>
  <r>
    <n v="5"/>
    <n v="122"/>
    <x v="50"/>
    <s v="106000 Completed Constr not Classfd"/>
    <n v="1"/>
    <n v="0"/>
    <n v="3278577.27"/>
    <n v="0"/>
    <n v="0"/>
    <n v="0"/>
    <n v="0"/>
    <n v="3278577.27"/>
    <s v="Wyoming"/>
    <d v="2022-12-01T00:00:00"/>
    <d v="2023-12-01T00:00:00"/>
    <x v="3"/>
    <s v="Regulated Electric (122)"/>
    <s v="Cheyenne Light Fuel &amp; Power Co"/>
    <x v="4"/>
    <x v="30"/>
  </r>
  <r>
    <n v="5"/>
    <n v="122"/>
    <x v="50"/>
    <s v="106000 Completed Constr not Classfd"/>
    <n v="1"/>
    <n v="3278577.27"/>
    <n v="0"/>
    <n v="0"/>
    <n v="0"/>
    <n v="0"/>
    <n v="0"/>
    <n v="3278577.27"/>
    <s v="Wyoming"/>
    <d v="2022-12-01T00:00:00"/>
    <d v="2023-12-01T00:00:00"/>
    <x v="4"/>
    <s v="Regulated Electric (122)"/>
    <s v="Cheyenne Light Fuel &amp; Power Co"/>
    <x v="4"/>
    <x v="30"/>
  </r>
  <r>
    <n v="5"/>
    <n v="122"/>
    <x v="50"/>
    <s v="106000 Completed Constr not Classfd"/>
    <n v="1"/>
    <n v="3278577.27"/>
    <n v="-3278577.27"/>
    <n v="0"/>
    <n v="0"/>
    <n v="0"/>
    <n v="0"/>
    <n v="0"/>
    <s v="Wyoming"/>
    <d v="2022-12-01T00:00:00"/>
    <d v="2023-12-01T00:00:00"/>
    <x v="5"/>
    <s v="Regulated Electric (122)"/>
    <s v="Cheyenne Light Fuel &amp; Power Co"/>
    <x v="4"/>
    <x v="30"/>
  </r>
  <r>
    <n v="5"/>
    <n v="122"/>
    <x v="50"/>
    <s v="106000 Completed Constr not Classfd"/>
    <n v="1"/>
    <n v="0"/>
    <n v="0"/>
    <n v="0"/>
    <n v="0"/>
    <n v="0"/>
    <n v="0"/>
    <n v="0"/>
    <s v="Wyoming"/>
    <d v="2022-12-01T00:00:00"/>
    <d v="2023-12-01T00:00:00"/>
    <x v="6"/>
    <s v="Regulated Electric (122)"/>
    <s v="Cheyenne Light Fuel &amp; Power Co"/>
    <x v="4"/>
    <x v="30"/>
  </r>
  <r>
    <n v="5"/>
    <n v="122"/>
    <x v="50"/>
    <s v="106000 Completed Constr not Classfd"/>
    <n v="1"/>
    <n v="0"/>
    <n v="0"/>
    <n v="0"/>
    <n v="0"/>
    <n v="0"/>
    <n v="0"/>
    <n v="0"/>
    <s v="Wyoming"/>
    <d v="2022-12-01T00:00:00"/>
    <d v="2023-12-01T00:00:00"/>
    <x v="7"/>
    <s v="Regulated Electric (122)"/>
    <s v="Cheyenne Light Fuel &amp; Power Co"/>
    <x v="4"/>
    <x v="30"/>
  </r>
  <r>
    <n v="5"/>
    <n v="122"/>
    <x v="50"/>
    <s v="106000 Completed Constr not Classfd"/>
    <n v="1"/>
    <n v="0"/>
    <n v="0"/>
    <n v="0"/>
    <n v="0"/>
    <n v="0"/>
    <n v="0"/>
    <n v="0"/>
    <s v="Wyoming"/>
    <d v="2022-12-01T00:00:00"/>
    <d v="2023-12-01T00:00:00"/>
    <x v="8"/>
    <s v="Regulated Electric (122)"/>
    <s v="Cheyenne Light Fuel &amp; Power Co"/>
    <x v="4"/>
    <x v="30"/>
  </r>
  <r>
    <n v="5"/>
    <n v="122"/>
    <x v="50"/>
    <s v="106000 Completed Constr not Classfd"/>
    <n v="1"/>
    <n v="0"/>
    <n v="0"/>
    <n v="0"/>
    <n v="0"/>
    <n v="0"/>
    <n v="0"/>
    <n v="0"/>
    <s v="Wyoming"/>
    <d v="2022-12-01T00:00:00"/>
    <d v="2023-12-01T00:00:00"/>
    <x v="9"/>
    <s v="Regulated Electric (122)"/>
    <s v="Cheyenne Light Fuel &amp; Power Co"/>
    <x v="4"/>
    <x v="30"/>
  </r>
  <r>
    <n v="5"/>
    <n v="122"/>
    <x v="50"/>
    <s v="106000 Completed Constr not Classfd"/>
    <n v="1"/>
    <n v="0"/>
    <n v="21595.39"/>
    <n v="0"/>
    <n v="0"/>
    <n v="0"/>
    <n v="0"/>
    <n v="21595.39"/>
    <s v="Wyoming"/>
    <d v="2022-12-01T00:00:00"/>
    <d v="2023-12-01T00:00:00"/>
    <x v="10"/>
    <s v="Regulated Electric (122)"/>
    <s v="Cheyenne Light Fuel &amp; Power Co"/>
    <x v="4"/>
    <x v="30"/>
  </r>
  <r>
    <n v="5"/>
    <n v="122"/>
    <x v="51"/>
    <s v="106000 Completed Constr not Classfd"/>
    <n v="1"/>
    <n v="0"/>
    <n v="0"/>
    <n v="0"/>
    <n v="0"/>
    <n v="0"/>
    <n v="0"/>
    <n v="0"/>
    <s v="Wyoming"/>
    <d v="2022-12-01T00:00:00"/>
    <d v="2023-12-01T00:00:00"/>
    <x v="11"/>
    <s v="Regulated Electric (122)"/>
    <s v="Cheyenne Light Fuel &amp; Power Co"/>
    <x v="4"/>
    <x v="30"/>
  </r>
  <r>
    <n v="5"/>
    <n v="122"/>
    <x v="51"/>
    <s v="106000 Completed Constr not Classfd"/>
    <n v="1"/>
    <n v="0"/>
    <n v="0"/>
    <n v="0"/>
    <n v="0"/>
    <n v="0"/>
    <n v="0"/>
    <n v="0"/>
    <s v="Wyoming"/>
    <d v="2022-12-01T00:00:00"/>
    <d v="2023-12-01T00:00:00"/>
    <x v="12"/>
    <s v="Regulated Electric (122)"/>
    <s v="Cheyenne Light Fuel &amp; Power Co"/>
    <x v="4"/>
    <x v="30"/>
  </r>
  <r>
    <n v="5"/>
    <n v="122"/>
    <x v="51"/>
    <s v="106000 Completed Constr not Classfd"/>
    <n v="1"/>
    <n v="0"/>
    <n v="0"/>
    <n v="0"/>
    <n v="0"/>
    <n v="0"/>
    <n v="0"/>
    <n v="0"/>
    <s v="Wyoming"/>
    <d v="2022-12-01T00:00:00"/>
    <d v="2023-12-01T00:00:00"/>
    <x v="0"/>
    <s v="Regulated Electric (122)"/>
    <s v="Cheyenne Light Fuel &amp; Power Co"/>
    <x v="4"/>
    <x v="30"/>
  </r>
  <r>
    <n v="5"/>
    <n v="122"/>
    <x v="51"/>
    <s v="106000 Completed Constr not Classfd"/>
    <n v="1"/>
    <n v="0"/>
    <n v="0"/>
    <n v="0"/>
    <n v="0"/>
    <n v="0"/>
    <n v="0"/>
    <n v="0"/>
    <s v="Wyoming"/>
    <d v="2022-12-01T00:00:00"/>
    <d v="2023-12-01T00:00:00"/>
    <x v="1"/>
    <s v="Regulated Electric (122)"/>
    <s v="Cheyenne Light Fuel &amp; Power Co"/>
    <x v="4"/>
    <x v="30"/>
  </r>
  <r>
    <n v="5"/>
    <n v="122"/>
    <x v="51"/>
    <s v="106000 Completed Constr not Classfd"/>
    <n v="1"/>
    <n v="0"/>
    <n v="0"/>
    <n v="0"/>
    <n v="0"/>
    <n v="0"/>
    <n v="0"/>
    <n v="0"/>
    <s v="Wyoming"/>
    <d v="2022-12-01T00:00:00"/>
    <d v="2023-12-01T00:00:00"/>
    <x v="2"/>
    <s v="Regulated Electric (122)"/>
    <s v="Cheyenne Light Fuel &amp; Power Co"/>
    <x v="4"/>
    <x v="30"/>
  </r>
  <r>
    <n v="5"/>
    <n v="122"/>
    <x v="51"/>
    <s v="106000 Completed Constr not Classfd"/>
    <n v="1"/>
    <n v="0"/>
    <n v="0"/>
    <n v="0"/>
    <n v="0"/>
    <n v="0"/>
    <n v="0"/>
    <n v="0"/>
    <s v="Wyoming"/>
    <d v="2022-12-01T00:00:00"/>
    <d v="2023-12-01T00:00:00"/>
    <x v="3"/>
    <s v="Regulated Electric (122)"/>
    <s v="Cheyenne Light Fuel &amp; Power Co"/>
    <x v="4"/>
    <x v="30"/>
  </r>
  <r>
    <n v="5"/>
    <n v="122"/>
    <x v="51"/>
    <s v="106000 Completed Constr not Classfd"/>
    <n v="1"/>
    <n v="0"/>
    <n v="0"/>
    <n v="0"/>
    <n v="0"/>
    <n v="0"/>
    <n v="0"/>
    <n v="0"/>
    <s v="Wyoming"/>
    <d v="2022-12-01T00:00:00"/>
    <d v="2023-12-01T00:00:00"/>
    <x v="4"/>
    <s v="Regulated Electric (122)"/>
    <s v="Cheyenne Light Fuel &amp; Power Co"/>
    <x v="4"/>
    <x v="30"/>
  </r>
  <r>
    <n v="5"/>
    <n v="122"/>
    <x v="51"/>
    <s v="106000 Completed Constr not Classfd"/>
    <n v="1"/>
    <n v="0"/>
    <n v="0"/>
    <n v="0"/>
    <n v="0"/>
    <n v="0"/>
    <n v="0"/>
    <n v="0"/>
    <s v="Wyoming"/>
    <d v="2022-12-01T00:00:00"/>
    <d v="2023-12-01T00:00:00"/>
    <x v="5"/>
    <s v="Regulated Electric (122)"/>
    <s v="Cheyenne Light Fuel &amp; Power Co"/>
    <x v="4"/>
    <x v="30"/>
  </r>
  <r>
    <n v="5"/>
    <n v="122"/>
    <x v="51"/>
    <s v="106000 Completed Constr not Classfd"/>
    <n v="1"/>
    <n v="0"/>
    <n v="0"/>
    <n v="0"/>
    <n v="0"/>
    <n v="0"/>
    <n v="0"/>
    <n v="0"/>
    <s v="Wyoming"/>
    <d v="2022-12-01T00:00:00"/>
    <d v="2023-12-01T00:00:00"/>
    <x v="6"/>
    <s v="Regulated Electric (122)"/>
    <s v="Cheyenne Light Fuel &amp; Power Co"/>
    <x v="4"/>
    <x v="30"/>
  </r>
  <r>
    <n v="5"/>
    <n v="122"/>
    <x v="51"/>
    <s v="106000 Completed Constr not Classfd"/>
    <n v="1"/>
    <n v="0"/>
    <n v="0"/>
    <n v="0"/>
    <n v="0"/>
    <n v="0"/>
    <n v="0"/>
    <n v="0"/>
    <s v="Wyoming"/>
    <d v="2022-12-01T00:00:00"/>
    <d v="2023-12-01T00:00:00"/>
    <x v="7"/>
    <s v="Regulated Electric (122)"/>
    <s v="Cheyenne Light Fuel &amp; Power Co"/>
    <x v="4"/>
    <x v="30"/>
  </r>
  <r>
    <n v="5"/>
    <n v="122"/>
    <x v="51"/>
    <s v="106000 Completed Constr not Classfd"/>
    <n v="1"/>
    <n v="0"/>
    <n v="0"/>
    <n v="0"/>
    <n v="0"/>
    <n v="0"/>
    <n v="0"/>
    <n v="0"/>
    <s v="Wyoming"/>
    <d v="2022-12-01T00:00:00"/>
    <d v="2023-12-01T00:00:00"/>
    <x v="8"/>
    <s v="Regulated Electric (122)"/>
    <s v="Cheyenne Light Fuel &amp; Power Co"/>
    <x v="4"/>
    <x v="30"/>
  </r>
  <r>
    <n v="5"/>
    <n v="122"/>
    <x v="51"/>
    <s v="106000 Completed Constr not Classfd"/>
    <n v="1"/>
    <n v="0"/>
    <n v="0"/>
    <n v="0"/>
    <n v="0"/>
    <n v="0"/>
    <n v="0"/>
    <n v="0"/>
    <s v="Wyoming"/>
    <d v="2022-12-01T00:00:00"/>
    <d v="2023-12-01T00:00:00"/>
    <x v="9"/>
    <s v="Regulated Electric (122)"/>
    <s v="Cheyenne Light Fuel &amp; Power Co"/>
    <x v="4"/>
    <x v="30"/>
  </r>
  <r>
    <n v="5"/>
    <n v="122"/>
    <x v="51"/>
    <s v="106000 Completed Constr not Classfd"/>
    <n v="1"/>
    <n v="0"/>
    <n v="0"/>
    <n v="0"/>
    <n v="0"/>
    <n v="0"/>
    <n v="0"/>
    <n v="0"/>
    <s v="Wyoming"/>
    <d v="2022-12-01T00:00:00"/>
    <d v="2023-12-01T00:00:00"/>
    <x v="10"/>
    <s v="Regulated Electric (122)"/>
    <s v="Cheyenne Light Fuel &amp; Power Co"/>
    <x v="4"/>
    <x v="30"/>
  </r>
  <r>
    <n v="5"/>
    <n v="122"/>
    <x v="52"/>
    <s v="106000 Completed Constr not Classfd"/>
    <n v="1"/>
    <n v="0"/>
    <n v="0"/>
    <n v="0"/>
    <n v="0"/>
    <n v="0"/>
    <n v="0"/>
    <n v="0"/>
    <s v="Wyoming"/>
    <d v="2022-12-01T00:00:00"/>
    <d v="2023-12-01T00:00:00"/>
    <x v="11"/>
    <s v="Regulated Electric (122)"/>
    <s v="Cheyenne Light Fuel &amp; Power Co"/>
    <x v="4"/>
    <x v="30"/>
  </r>
  <r>
    <n v="5"/>
    <n v="122"/>
    <x v="52"/>
    <s v="106000 Completed Constr not Classfd"/>
    <n v="1"/>
    <n v="0"/>
    <n v="0"/>
    <n v="0"/>
    <n v="0"/>
    <n v="0"/>
    <n v="0"/>
    <n v="0"/>
    <s v="Wyoming"/>
    <d v="2022-12-01T00:00:00"/>
    <d v="2023-12-01T00:00:00"/>
    <x v="12"/>
    <s v="Regulated Electric (122)"/>
    <s v="Cheyenne Light Fuel &amp; Power Co"/>
    <x v="4"/>
    <x v="30"/>
  </r>
  <r>
    <n v="5"/>
    <n v="122"/>
    <x v="52"/>
    <s v="106000 Completed Constr not Classfd"/>
    <n v="1"/>
    <n v="0"/>
    <n v="0"/>
    <n v="0"/>
    <n v="0"/>
    <n v="0"/>
    <n v="0"/>
    <n v="0"/>
    <s v="Wyoming"/>
    <d v="2022-12-01T00:00:00"/>
    <d v="2023-12-01T00:00:00"/>
    <x v="0"/>
    <s v="Regulated Electric (122)"/>
    <s v="Cheyenne Light Fuel &amp; Power Co"/>
    <x v="4"/>
    <x v="30"/>
  </r>
  <r>
    <n v="5"/>
    <n v="122"/>
    <x v="52"/>
    <s v="106000 Completed Constr not Classfd"/>
    <n v="1"/>
    <n v="0"/>
    <n v="0"/>
    <n v="0"/>
    <n v="0"/>
    <n v="0"/>
    <n v="0"/>
    <n v="0"/>
    <s v="Wyoming"/>
    <d v="2022-12-01T00:00:00"/>
    <d v="2023-12-01T00:00:00"/>
    <x v="1"/>
    <s v="Regulated Electric (122)"/>
    <s v="Cheyenne Light Fuel &amp; Power Co"/>
    <x v="4"/>
    <x v="30"/>
  </r>
  <r>
    <n v="5"/>
    <n v="122"/>
    <x v="52"/>
    <s v="106000 Completed Constr not Classfd"/>
    <n v="1"/>
    <n v="0"/>
    <n v="0"/>
    <n v="0"/>
    <n v="0"/>
    <n v="0"/>
    <n v="0"/>
    <n v="0"/>
    <s v="Wyoming"/>
    <d v="2022-12-01T00:00:00"/>
    <d v="2023-12-01T00:00:00"/>
    <x v="2"/>
    <s v="Regulated Electric (122)"/>
    <s v="Cheyenne Light Fuel &amp; Power Co"/>
    <x v="4"/>
    <x v="30"/>
  </r>
  <r>
    <n v="5"/>
    <n v="122"/>
    <x v="52"/>
    <s v="106000 Completed Constr not Classfd"/>
    <n v="1"/>
    <n v="0"/>
    <n v="0"/>
    <n v="0"/>
    <n v="0"/>
    <n v="0"/>
    <n v="0"/>
    <n v="0"/>
    <s v="Wyoming"/>
    <d v="2022-12-01T00:00:00"/>
    <d v="2023-12-01T00:00:00"/>
    <x v="3"/>
    <s v="Regulated Electric (122)"/>
    <s v="Cheyenne Light Fuel &amp; Power Co"/>
    <x v="4"/>
    <x v="30"/>
  </r>
  <r>
    <n v="5"/>
    <n v="122"/>
    <x v="52"/>
    <s v="106000 Completed Constr not Classfd"/>
    <n v="1"/>
    <n v="0"/>
    <n v="0"/>
    <n v="0"/>
    <n v="0"/>
    <n v="0"/>
    <n v="0"/>
    <n v="0"/>
    <s v="Wyoming"/>
    <d v="2022-12-01T00:00:00"/>
    <d v="2023-12-01T00:00:00"/>
    <x v="4"/>
    <s v="Regulated Electric (122)"/>
    <s v="Cheyenne Light Fuel &amp; Power Co"/>
    <x v="4"/>
    <x v="30"/>
  </r>
  <r>
    <n v="5"/>
    <n v="122"/>
    <x v="52"/>
    <s v="106000 Completed Constr not Classfd"/>
    <n v="1"/>
    <n v="0"/>
    <n v="0"/>
    <n v="0"/>
    <n v="0"/>
    <n v="0"/>
    <n v="0"/>
    <n v="0"/>
    <s v="Wyoming"/>
    <d v="2022-12-01T00:00:00"/>
    <d v="2023-12-01T00:00:00"/>
    <x v="5"/>
    <s v="Regulated Electric (122)"/>
    <s v="Cheyenne Light Fuel &amp; Power Co"/>
    <x v="4"/>
    <x v="30"/>
  </r>
  <r>
    <n v="5"/>
    <n v="122"/>
    <x v="52"/>
    <s v="106000 Completed Constr not Classfd"/>
    <n v="1"/>
    <n v="0"/>
    <n v="0"/>
    <n v="0"/>
    <n v="0"/>
    <n v="0"/>
    <n v="0"/>
    <n v="0"/>
    <s v="Wyoming"/>
    <d v="2022-12-01T00:00:00"/>
    <d v="2023-12-01T00:00:00"/>
    <x v="6"/>
    <s v="Regulated Electric (122)"/>
    <s v="Cheyenne Light Fuel &amp; Power Co"/>
    <x v="4"/>
    <x v="30"/>
  </r>
  <r>
    <n v="5"/>
    <n v="122"/>
    <x v="52"/>
    <s v="106000 Completed Constr not Classfd"/>
    <n v="1"/>
    <n v="0"/>
    <n v="0"/>
    <n v="0"/>
    <n v="0"/>
    <n v="0"/>
    <n v="0"/>
    <n v="0"/>
    <s v="Wyoming"/>
    <d v="2022-12-01T00:00:00"/>
    <d v="2023-12-01T00:00:00"/>
    <x v="7"/>
    <s v="Regulated Electric (122)"/>
    <s v="Cheyenne Light Fuel &amp; Power Co"/>
    <x v="4"/>
    <x v="30"/>
  </r>
  <r>
    <n v="5"/>
    <n v="122"/>
    <x v="52"/>
    <s v="106000 Completed Constr not Classfd"/>
    <n v="1"/>
    <n v="0"/>
    <n v="0"/>
    <n v="0"/>
    <n v="0"/>
    <n v="0"/>
    <n v="0"/>
    <n v="0"/>
    <s v="Wyoming"/>
    <d v="2022-12-01T00:00:00"/>
    <d v="2023-12-01T00:00:00"/>
    <x v="8"/>
    <s v="Regulated Electric (122)"/>
    <s v="Cheyenne Light Fuel &amp; Power Co"/>
    <x v="4"/>
    <x v="30"/>
  </r>
  <r>
    <n v="5"/>
    <n v="122"/>
    <x v="52"/>
    <s v="106000 Completed Constr not Classfd"/>
    <n v="1"/>
    <n v="0"/>
    <n v="0"/>
    <n v="0"/>
    <n v="0"/>
    <n v="0"/>
    <n v="0"/>
    <n v="0"/>
    <s v="Wyoming"/>
    <d v="2022-12-01T00:00:00"/>
    <d v="2023-12-01T00:00:00"/>
    <x v="9"/>
    <s v="Regulated Electric (122)"/>
    <s v="Cheyenne Light Fuel &amp; Power Co"/>
    <x v="4"/>
    <x v="30"/>
  </r>
  <r>
    <n v="5"/>
    <n v="122"/>
    <x v="52"/>
    <s v="106000 Completed Constr not Classfd"/>
    <n v="1"/>
    <n v="0"/>
    <n v="0"/>
    <n v="0"/>
    <n v="0"/>
    <n v="0"/>
    <n v="0"/>
    <n v="0"/>
    <s v="Wyoming"/>
    <d v="2022-12-01T00:00:00"/>
    <d v="2023-12-01T00:00:00"/>
    <x v="10"/>
    <s v="Regulated Electric (122)"/>
    <s v="Cheyenne Light Fuel &amp; Power Co"/>
    <x v="4"/>
    <x v="30"/>
  </r>
  <r>
    <n v="5"/>
    <n v="122"/>
    <x v="53"/>
    <s v="106000 Completed Constr not Classfd"/>
    <n v="1"/>
    <n v="0"/>
    <n v="0"/>
    <n v="0"/>
    <n v="0"/>
    <n v="0"/>
    <n v="0"/>
    <n v="0"/>
    <s v="Wyoming"/>
    <d v="2022-12-01T00:00:00"/>
    <d v="2023-12-01T00:00:00"/>
    <x v="11"/>
    <s v="Regulated Electric (122)"/>
    <s v="Cheyenne Light Fuel &amp; Power Co"/>
    <x v="4"/>
    <x v="31"/>
  </r>
  <r>
    <n v="5"/>
    <n v="122"/>
    <x v="53"/>
    <s v="106000 Completed Constr not Classfd"/>
    <n v="1"/>
    <n v="0"/>
    <n v="0"/>
    <n v="0"/>
    <n v="0"/>
    <n v="0"/>
    <n v="0"/>
    <n v="0"/>
    <s v="Wyoming"/>
    <d v="2022-12-01T00:00:00"/>
    <d v="2023-12-01T00:00:00"/>
    <x v="12"/>
    <s v="Regulated Electric (122)"/>
    <s v="Cheyenne Light Fuel &amp; Power Co"/>
    <x v="4"/>
    <x v="31"/>
  </r>
  <r>
    <n v="5"/>
    <n v="122"/>
    <x v="53"/>
    <s v="106000 Completed Constr not Classfd"/>
    <n v="1"/>
    <n v="0"/>
    <n v="0"/>
    <n v="0"/>
    <n v="0"/>
    <n v="0"/>
    <n v="0"/>
    <n v="0"/>
    <s v="Wyoming"/>
    <d v="2022-12-01T00:00:00"/>
    <d v="2023-12-01T00:00:00"/>
    <x v="0"/>
    <s v="Regulated Electric (122)"/>
    <s v="Cheyenne Light Fuel &amp; Power Co"/>
    <x v="4"/>
    <x v="31"/>
  </r>
  <r>
    <n v="5"/>
    <n v="122"/>
    <x v="53"/>
    <s v="106000 Completed Constr not Classfd"/>
    <n v="1"/>
    <n v="0"/>
    <n v="0"/>
    <n v="0"/>
    <n v="0"/>
    <n v="0"/>
    <n v="0"/>
    <n v="0"/>
    <s v="Wyoming"/>
    <d v="2022-12-01T00:00:00"/>
    <d v="2023-12-01T00:00:00"/>
    <x v="1"/>
    <s v="Regulated Electric (122)"/>
    <s v="Cheyenne Light Fuel &amp; Power Co"/>
    <x v="4"/>
    <x v="31"/>
  </r>
  <r>
    <n v="5"/>
    <n v="122"/>
    <x v="53"/>
    <s v="106000 Completed Constr not Classfd"/>
    <n v="1"/>
    <n v="0"/>
    <n v="0"/>
    <n v="0"/>
    <n v="0"/>
    <n v="0"/>
    <n v="0"/>
    <n v="0"/>
    <s v="Wyoming"/>
    <d v="2022-12-01T00:00:00"/>
    <d v="2023-12-01T00:00:00"/>
    <x v="2"/>
    <s v="Regulated Electric (122)"/>
    <s v="Cheyenne Light Fuel &amp; Power Co"/>
    <x v="4"/>
    <x v="31"/>
  </r>
  <r>
    <n v="5"/>
    <n v="122"/>
    <x v="53"/>
    <s v="106000 Completed Constr not Classfd"/>
    <n v="1"/>
    <n v="0"/>
    <n v="0"/>
    <n v="0"/>
    <n v="0"/>
    <n v="0"/>
    <n v="0"/>
    <n v="0"/>
    <s v="Wyoming"/>
    <d v="2022-12-01T00:00:00"/>
    <d v="2023-12-01T00:00:00"/>
    <x v="3"/>
    <s v="Regulated Electric (122)"/>
    <s v="Cheyenne Light Fuel &amp; Power Co"/>
    <x v="4"/>
    <x v="31"/>
  </r>
  <r>
    <n v="5"/>
    <n v="122"/>
    <x v="53"/>
    <s v="106000 Completed Constr not Classfd"/>
    <n v="1"/>
    <n v="0"/>
    <n v="0"/>
    <n v="0"/>
    <n v="0"/>
    <n v="0"/>
    <n v="0"/>
    <n v="0"/>
    <s v="Wyoming"/>
    <d v="2022-12-01T00:00:00"/>
    <d v="2023-12-01T00:00:00"/>
    <x v="4"/>
    <s v="Regulated Electric (122)"/>
    <s v="Cheyenne Light Fuel &amp; Power Co"/>
    <x v="4"/>
    <x v="31"/>
  </r>
  <r>
    <n v="5"/>
    <n v="122"/>
    <x v="53"/>
    <s v="106000 Completed Constr not Classfd"/>
    <n v="1"/>
    <n v="0"/>
    <n v="0"/>
    <n v="0"/>
    <n v="0"/>
    <n v="0"/>
    <n v="0"/>
    <n v="0"/>
    <s v="Wyoming"/>
    <d v="2022-12-01T00:00:00"/>
    <d v="2023-12-01T00:00:00"/>
    <x v="5"/>
    <s v="Regulated Electric (122)"/>
    <s v="Cheyenne Light Fuel &amp; Power Co"/>
    <x v="4"/>
    <x v="31"/>
  </r>
  <r>
    <n v="5"/>
    <n v="122"/>
    <x v="53"/>
    <s v="106000 Completed Constr not Classfd"/>
    <n v="1"/>
    <n v="0"/>
    <n v="0"/>
    <n v="0"/>
    <n v="0"/>
    <n v="0"/>
    <n v="0"/>
    <n v="0"/>
    <s v="Wyoming"/>
    <d v="2022-12-01T00:00:00"/>
    <d v="2023-12-01T00:00:00"/>
    <x v="6"/>
    <s v="Regulated Electric (122)"/>
    <s v="Cheyenne Light Fuel &amp; Power Co"/>
    <x v="4"/>
    <x v="31"/>
  </r>
  <r>
    <n v="5"/>
    <n v="122"/>
    <x v="53"/>
    <s v="106000 Completed Constr not Classfd"/>
    <n v="1"/>
    <n v="0"/>
    <n v="0"/>
    <n v="0"/>
    <n v="0"/>
    <n v="0"/>
    <n v="0"/>
    <n v="0"/>
    <s v="Wyoming"/>
    <d v="2022-12-01T00:00:00"/>
    <d v="2023-12-01T00:00:00"/>
    <x v="7"/>
    <s v="Regulated Electric (122)"/>
    <s v="Cheyenne Light Fuel &amp; Power Co"/>
    <x v="4"/>
    <x v="31"/>
  </r>
  <r>
    <n v="5"/>
    <n v="122"/>
    <x v="53"/>
    <s v="106000 Completed Constr not Classfd"/>
    <n v="1"/>
    <n v="0"/>
    <n v="0"/>
    <n v="0"/>
    <n v="0"/>
    <n v="0"/>
    <n v="0"/>
    <n v="0"/>
    <s v="Wyoming"/>
    <d v="2022-12-01T00:00:00"/>
    <d v="2023-12-01T00:00:00"/>
    <x v="8"/>
    <s v="Regulated Electric (122)"/>
    <s v="Cheyenne Light Fuel &amp; Power Co"/>
    <x v="4"/>
    <x v="31"/>
  </r>
  <r>
    <n v="5"/>
    <n v="122"/>
    <x v="53"/>
    <s v="106000 Completed Constr not Classfd"/>
    <n v="1"/>
    <n v="0"/>
    <n v="0"/>
    <n v="0"/>
    <n v="0"/>
    <n v="0"/>
    <n v="0"/>
    <n v="0"/>
    <s v="Wyoming"/>
    <d v="2022-12-01T00:00:00"/>
    <d v="2023-12-01T00:00:00"/>
    <x v="9"/>
    <s v="Regulated Electric (122)"/>
    <s v="Cheyenne Light Fuel &amp; Power Co"/>
    <x v="4"/>
    <x v="31"/>
  </r>
  <r>
    <n v="5"/>
    <n v="122"/>
    <x v="53"/>
    <s v="106000 Completed Constr not Classfd"/>
    <n v="1"/>
    <n v="0"/>
    <n v="0"/>
    <n v="0"/>
    <n v="0"/>
    <n v="0"/>
    <n v="0"/>
    <n v="0"/>
    <s v="Wyoming"/>
    <d v="2022-12-01T00:00:00"/>
    <d v="2023-12-01T00:00:00"/>
    <x v="10"/>
    <s v="Regulated Electric (122)"/>
    <s v="Cheyenne Light Fuel &amp; Power Co"/>
    <x v="4"/>
    <x v="31"/>
  </r>
  <r>
    <n v="5"/>
    <n v="122"/>
    <x v="54"/>
    <s v="106000 Completed Constr not Classfd"/>
    <n v="1"/>
    <n v="0"/>
    <n v="0"/>
    <n v="0"/>
    <n v="0"/>
    <n v="0"/>
    <n v="0"/>
    <n v="0"/>
    <s v="Wyoming"/>
    <d v="2022-12-01T00:00:00"/>
    <d v="2023-12-01T00:00:00"/>
    <x v="11"/>
    <s v="Regulated Electric (122)"/>
    <s v="Cheyenne Light Fuel &amp; Power Co"/>
    <x v="4"/>
    <x v="31"/>
  </r>
  <r>
    <n v="5"/>
    <n v="122"/>
    <x v="54"/>
    <s v="106000 Completed Constr not Classfd"/>
    <n v="1"/>
    <n v="0"/>
    <n v="0"/>
    <n v="0"/>
    <n v="0"/>
    <n v="0"/>
    <n v="0"/>
    <n v="0"/>
    <s v="Wyoming"/>
    <d v="2022-12-01T00:00:00"/>
    <d v="2023-12-01T00:00:00"/>
    <x v="12"/>
    <s v="Regulated Electric (122)"/>
    <s v="Cheyenne Light Fuel &amp; Power Co"/>
    <x v="4"/>
    <x v="31"/>
  </r>
  <r>
    <n v="5"/>
    <n v="122"/>
    <x v="54"/>
    <s v="106000 Completed Constr not Classfd"/>
    <n v="1"/>
    <n v="0"/>
    <n v="0"/>
    <n v="0"/>
    <n v="0"/>
    <n v="0"/>
    <n v="0"/>
    <n v="0"/>
    <s v="Wyoming"/>
    <d v="2022-12-01T00:00:00"/>
    <d v="2023-12-01T00:00:00"/>
    <x v="0"/>
    <s v="Regulated Electric (122)"/>
    <s v="Cheyenne Light Fuel &amp; Power Co"/>
    <x v="4"/>
    <x v="31"/>
  </r>
  <r>
    <n v="5"/>
    <n v="122"/>
    <x v="54"/>
    <s v="106000 Completed Constr not Classfd"/>
    <n v="1"/>
    <n v="0"/>
    <n v="0"/>
    <n v="0"/>
    <n v="0"/>
    <n v="0"/>
    <n v="0"/>
    <n v="0"/>
    <s v="Wyoming"/>
    <d v="2022-12-01T00:00:00"/>
    <d v="2023-12-01T00:00:00"/>
    <x v="1"/>
    <s v="Regulated Electric (122)"/>
    <s v="Cheyenne Light Fuel &amp; Power Co"/>
    <x v="4"/>
    <x v="31"/>
  </r>
  <r>
    <n v="5"/>
    <n v="122"/>
    <x v="54"/>
    <s v="106000 Completed Constr not Classfd"/>
    <n v="1"/>
    <n v="0"/>
    <n v="0"/>
    <n v="0"/>
    <n v="0"/>
    <n v="0"/>
    <n v="0"/>
    <n v="0"/>
    <s v="Wyoming"/>
    <d v="2022-12-01T00:00:00"/>
    <d v="2023-12-01T00:00:00"/>
    <x v="2"/>
    <s v="Regulated Electric (122)"/>
    <s v="Cheyenne Light Fuel &amp; Power Co"/>
    <x v="4"/>
    <x v="31"/>
  </r>
  <r>
    <n v="5"/>
    <n v="122"/>
    <x v="54"/>
    <s v="106000 Completed Constr not Classfd"/>
    <n v="1"/>
    <n v="0"/>
    <n v="0"/>
    <n v="0"/>
    <n v="0"/>
    <n v="0"/>
    <n v="0"/>
    <n v="0"/>
    <s v="Wyoming"/>
    <d v="2022-12-01T00:00:00"/>
    <d v="2023-12-01T00:00:00"/>
    <x v="3"/>
    <s v="Regulated Electric (122)"/>
    <s v="Cheyenne Light Fuel &amp; Power Co"/>
    <x v="4"/>
    <x v="31"/>
  </r>
  <r>
    <n v="5"/>
    <n v="122"/>
    <x v="54"/>
    <s v="106000 Completed Constr not Classfd"/>
    <n v="1"/>
    <n v="0"/>
    <n v="0"/>
    <n v="0"/>
    <n v="0"/>
    <n v="0"/>
    <n v="0"/>
    <n v="0"/>
    <s v="Wyoming"/>
    <d v="2022-12-01T00:00:00"/>
    <d v="2023-12-01T00:00:00"/>
    <x v="4"/>
    <s v="Regulated Electric (122)"/>
    <s v="Cheyenne Light Fuel &amp; Power Co"/>
    <x v="4"/>
    <x v="31"/>
  </r>
  <r>
    <n v="5"/>
    <n v="122"/>
    <x v="54"/>
    <s v="106000 Completed Constr not Classfd"/>
    <n v="1"/>
    <n v="0"/>
    <n v="0"/>
    <n v="0"/>
    <n v="0"/>
    <n v="0"/>
    <n v="0"/>
    <n v="0"/>
    <s v="Wyoming"/>
    <d v="2022-12-01T00:00:00"/>
    <d v="2023-12-01T00:00:00"/>
    <x v="5"/>
    <s v="Regulated Electric (122)"/>
    <s v="Cheyenne Light Fuel &amp; Power Co"/>
    <x v="4"/>
    <x v="31"/>
  </r>
  <r>
    <n v="5"/>
    <n v="122"/>
    <x v="54"/>
    <s v="106000 Completed Constr not Classfd"/>
    <n v="1"/>
    <n v="0"/>
    <n v="0"/>
    <n v="0"/>
    <n v="0"/>
    <n v="0"/>
    <n v="0"/>
    <n v="0"/>
    <s v="Wyoming"/>
    <d v="2022-12-01T00:00:00"/>
    <d v="2023-12-01T00:00:00"/>
    <x v="6"/>
    <s v="Regulated Electric (122)"/>
    <s v="Cheyenne Light Fuel &amp; Power Co"/>
    <x v="4"/>
    <x v="31"/>
  </r>
  <r>
    <n v="5"/>
    <n v="122"/>
    <x v="54"/>
    <s v="106000 Completed Constr not Classfd"/>
    <n v="1"/>
    <n v="0"/>
    <n v="6471.76"/>
    <n v="0"/>
    <n v="0"/>
    <n v="0"/>
    <n v="0"/>
    <n v="6471.76"/>
    <s v="Wyoming"/>
    <d v="2022-12-01T00:00:00"/>
    <d v="2023-12-01T00:00:00"/>
    <x v="7"/>
    <s v="Regulated Electric (122)"/>
    <s v="Cheyenne Light Fuel &amp; Power Co"/>
    <x v="4"/>
    <x v="31"/>
  </r>
  <r>
    <n v="5"/>
    <n v="122"/>
    <x v="54"/>
    <s v="106000 Completed Constr not Classfd"/>
    <n v="1"/>
    <n v="6471.76"/>
    <n v="0"/>
    <n v="0"/>
    <n v="0"/>
    <n v="0"/>
    <n v="0"/>
    <n v="6471.76"/>
    <s v="Wyoming"/>
    <d v="2022-12-01T00:00:00"/>
    <d v="2023-12-01T00:00:00"/>
    <x v="8"/>
    <s v="Regulated Electric (122)"/>
    <s v="Cheyenne Light Fuel &amp; Power Co"/>
    <x v="4"/>
    <x v="31"/>
  </r>
  <r>
    <n v="5"/>
    <n v="122"/>
    <x v="54"/>
    <s v="106000 Completed Constr not Classfd"/>
    <n v="1"/>
    <n v="6471.76"/>
    <n v="-6471.76"/>
    <n v="0"/>
    <n v="0"/>
    <n v="0"/>
    <n v="0"/>
    <n v="0"/>
    <s v="Wyoming"/>
    <d v="2022-12-01T00:00:00"/>
    <d v="2023-12-01T00:00:00"/>
    <x v="9"/>
    <s v="Regulated Electric (122)"/>
    <s v="Cheyenne Light Fuel &amp; Power Co"/>
    <x v="4"/>
    <x v="31"/>
  </r>
  <r>
    <n v="5"/>
    <n v="122"/>
    <x v="54"/>
    <s v="106000 Completed Constr not Classfd"/>
    <n v="1"/>
    <n v="0"/>
    <n v="0"/>
    <n v="0"/>
    <n v="0"/>
    <n v="0"/>
    <n v="0"/>
    <n v="0"/>
    <s v="Wyoming"/>
    <d v="2022-12-01T00:00:00"/>
    <d v="2023-12-01T00:00:00"/>
    <x v="10"/>
    <s v="Regulated Electric (122)"/>
    <s v="Cheyenne Light Fuel &amp; Power Co"/>
    <x v="4"/>
    <x v="31"/>
  </r>
  <r>
    <n v="5"/>
    <n v="122"/>
    <x v="55"/>
    <s v="106000 Completed Constr not Classfd"/>
    <n v="1"/>
    <n v="9295150.8499999996"/>
    <n v="65.83"/>
    <n v="0"/>
    <n v="0"/>
    <n v="0"/>
    <n v="0"/>
    <n v="9295216.6799999997"/>
    <s v="Wyoming"/>
    <d v="2022-12-01T00:00:00"/>
    <d v="2023-12-01T00:00:00"/>
    <x v="11"/>
    <s v="Regulated Electric (122)"/>
    <s v="Cheyenne Light Fuel &amp; Power Co"/>
    <x v="4"/>
    <x v="32"/>
  </r>
  <r>
    <n v="5"/>
    <n v="122"/>
    <x v="55"/>
    <s v="106000 Completed Constr not Classfd"/>
    <n v="1"/>
    <n v="9295216.6799999997"/>
    <n v="-9258726.1300000008"/>
    <n v="0"/>
    <n v="0"/>
    <n v="0"/>
    <n v="0"/>
    <n v="36490.550000000003"/>
    <s v="Wyoming"/>
    <d v="2022-12-01T00:00:00"/>
    <d v="2023-12-01T00:00:00"/>
    <x v="12"/>
    <s v="Regulated Electric (122)"/>
    <s v="Cheyenne Light Fuel &amp; Power Co"/>
    <x v="4"/>
    <x v="32"/>
  </r>
  <r>
    <n v="5"/>
    <n v="122"/>
    <x v="55"/>
    <s v="106000 Completed Constr not Classfd"/>
    <n v="1"/>
    <n v="36490.550000000003"/>
    <n v="-36490.550000000003"/>
    <n v="0"/>
    <n v="0"/>
    <n v="0"/>
    <n v="0"/>
    <n v="0"/>
    <s v="Wyoming"/>
    <d v="2022-12-01T00:00:00"/>
    <d v="2023-12-01T00:00:00"/>
    <x v="0"/>
    <s v="Regulated Electric (122)"/>
    <s v="Cheyenne Light Fuel &amp; Power Co"/>
    <x v="4"/>
    <x v="32"/>
  </r>
  <r>
    <n v="5"/>
    <n v="122"/>
    <x v="55"/>
    <s v="106000 Completed Constr not Classfd"/>
    <n v="1"/>
    <n v="0"/>
    <n v="0"/>
    <n v="0"/>
    <n v="0"/>
    <n v="0"/>
    <n v="0"/>
    <n v="0"/>
    <s v="Wyoming"/>
    <d v="2022-12-01T00:00:00"/>
    <d v="2023-12-01T00:00:00"/>
    <x v="1"/>
    <s v="Regulated Electric (122)"/>
    <s v="Cheyenne Light Fuel &amp; Power Co"/>
    <x v="4"/>
    <x v="32"/>
  </r>
  <r>
    <n v="5"/>
    <n v="122"/>
    <x v="55"/>
    <s v="106000 Completed Constr not Classfd"/>
    <n v="1"/>
    <n v="0"/>
    <n v="41179.1"/>
    <n v="0"/>
    <n v="0"/>
    <n v="0"/>
    <n v="0"/>
    <n v="41179.1"/>
    <s v="Wyoming"/>
    <d v="2022-12-01T00:00:00"/>
    <d v="2023-12-01T00:00:00"/>
    <x v="2"/>
    <s v="Regulated Electric (122)"/>
    <s v="Cheyenne Light Fuel &amp; Power Co"/>
    <x v="4"/>
    <x v="32"/>
  </r>
  <r>
    <n v="5"/>
    <n v="122"/>
    <x v="55"/>
    <s v="106000 Completed Constr not Classfd"/>
    <n v="1"/>
    <n v="41179.1"/>
    <n v="-4213.18"/>
    <n v="0"/>
    <n v="0"/>
    <n v="0"/>
    <n v="0"/>
    <n v="36965.919999999998"/>
    <s v="Wyoming"/>
    <d v="2022-12-01T00:00:00"/>
    <d v="2023-12-01T00:00:00"/>
    <x v="3"/>
    <s v="Regulated Electric (122)"/>
    <s v="Cheyenne Light Fuel &amp; Power Co"/>
    <x v="4"/>
    <x v="32"/>
  </r>
  <r>
    <n v="5"/>
    <n v="122"/>
    <x v="55"/>
    <s v="106000 Completed Constr not Classfd"/>
    <n v="1"/>
    <n v="36965.919999999998"/>
    <n v="-192.81"/>
    <n v="0"/>
    <n v="0"/>
    <n v="0"/>
    <n v="0"/>
    <n v="36773.11"/>
    <s v="Wyoming"/>
    <d v="2022-12-01T00:00:00"/>
    <d v="2023-12-01T00:00:00"/>
    <x v="4"/>
    <s v="Regulated Electric (122)"/>
    <s v="Cheyenne Light Fuel &amp; Power Co"/>
    <x v="4"/>
    <x v="32"/>
  </r>
  <r>
    <n v="5"/>
    <n v="122"/>
    <x v="55"/>
    <s v="106000 Completed Constr not Classfd"/>
    <n v="1"/>
    <n v="36773.11"/>
    <n v="-36773.11"/>
    <n v="0"/>
    <n v="0"/>
    <n v="0"/>
    <n v="0"/>
    <n v="0"/>
    <s v="Wyoming"/>
    <d v="2022-12-01T00:00:00"/>
    <d v="2023-12-01T00:00:00"/>
    <x v="5"/>
    <s v="Regulated Electric (122)"/>
    <s v="Cheyenne Light Fuel &amp; Power Co"/>
    <x v="4"/>
    <x v="32"/>
  </r>
  <r>
    <n v="5"/>
    <n v="122"/>
    <x v="55"/>
    <s v="106000 Completed Constr not Classfd"/>
    <n v="1"/>
    <n v="0"/>
    <n v="0"/>
    <n v="0"/>
    <n v="0"/>
    <n v="0"/>
    <n v="0"/>
    <n v="0"/>
    <s v="Wyoming"/>
    <d v="2022-12-01T00:00:00"/>
    <d v="2023-12-01T00:00:00"/>
    <x v="6"/>
    <s v="Regulated Electric (122)"/>
    <s v="Cheyenne Light Fuel &amp; Power Co"/>
    <x v="4"/>
    <x v="32"/>
  </r>
  <r>
    <n v="5"/>
    <n v="122"/>
    <x v="55"/>
    <s v="106000 Completed Constr not Classfd"/>
    <n v="1"/>
    <n v="0"/>
    <n v="0"/>
    <n v="0"/>
    <n v="0"/>
    <n v="0"/>
    <n v="0"/>
    <n v="0"/>
    <s v="Wyoming"/>
    <d v="2022-12-01T00:00:00"/>
    <d v="2023-12-01T00:00:00"/>
    <x v="7"/>
    <s v="Regulated Electric (122)"/>
    <s v="Cheyenne Light Fuel &amp; Power Co"/>
    <x v="4"/>
    <x v="32"/>
  </r>
  <r>
    <n v="5"/>
    <n v="122"/>
    <x v="55"/>
    <s v="106000 Completed Constr not Classfd"/>
    <n v="1"/>
    <n v="0"/>
    <n v="0"/>
    <n v="0"/>
    <n v="0"/>
    <n v="0"/>
    <n v="0"/>
    <n v="0"/>
    <s v="Wyoming"/>
    <d v="2022-12-01T00:00:00"/>
    <d v="2023-12-01T00:00:00"/>
    <x v="8"/>
    <s v="Regulated Electric (122)"/>
    <s v="Cheyenne Light Fuel &amp; Power Co"/>
    <x v="4"/>
    <x v="32"/>
  </r>
  <r>
    <n v="5"/>
    <n v="122"/>
    <x v="55"/>
    <s v="106000 Completed Constr not Classfd"/>
    <n v="1"/>
    <n v="0"/>
    <n v="0"/>
    <n v="0"/>
    <n v="0"/>
    <n v="0"/>
    <n v="0"/>
    <n v="0"/>
    <s v="Wyoming"/>
    <d v="2022-12-01T00:00:00"/>
    <d v="2023-12-01T00:00:00"/>
    <x v="9"/>
    <s v="Regulated Electric (122)"/>
    <s v="Cheyenne Light Fuel &amp; Power Co"/>
    <x v="4"/>
    <x v="32"/>
  </r>
  <r>
    <n v="5"/>
    <n v="122"/>
    <x v="55"/>
    <s v="106000 Completed Constr not Classfd"/>
    <n v="1"/>
    <n v="0"/>
    <n v="0"/>
    <n v="0"/>
    <n v="0"/>
    <n v="0"/>
    <n v="0"/>
    <n v="0"/>
    <s v="Wyoming"/>
    <d v="2022-12-01T00:00:00"/>
    <d v="2023-12-01T00:00:00"/>
    <x v="10"/>
    <s v="Regulated Electric (122)"/>
    <s v="Cheyenne Light Fuel &amp; Power Co"/>
    <x v="4"/>
    <x v="32"/>
  </r>
  <r>
    <n v="5"/>
    <n v="122"/>
    <x v="56"/>
    <s v="106000 Completed Constr not Classfd"/>
    <n v="1"/>
    <n v="1969880.1099999999"/>
    <n v="270867.8"/>
    <n v="0"/>
    <n v="0"/>
    <n v="0"/>
    <n v="0"/>
    <n v="2240747.91"/>
    <s v="Wyoming"/>
    <d v="2022-12-01T00:00:00"/>
    <d v="2023-12-01T00:00:00"/>
    <x v="11"/>
    <s v="Regulated Electric (122)"/>
    <s v="Cheyenne Light Fuel &amp; Power Co"/>
    <x v="4"/>
    <x v="33"/>
  </r>
  <r>
    <n v="5"/>
    <n v="122"/>
    <x v="56"/>
    <s v="106000 Completed Constr not Classfd"/>
    <n v="1"/>
    <n v="2240747.91"/>
    <n v="-75983.78"/>
    <n v="0"/>
    <n v="0"/>
    <n v="0"/>
    <n v="0"/>
    <n v="2164764.13"/>
    <s v="Wyoming"/>
    <d v="2022-12-01T00:00:00"/>
    <d v="2023-12-01T00:00:00"/>
    <x v="12"/>
    <s v="Regulated Electric (122)"/>
    <s v="Cheyenne Light Fuel &amp; Power Co"/>
    <x v="4"/>
    <x v="33"/>
  </r>
  <r>
    <n v="5"/>
    <n v="122"/>
    <x v="56"/>
    <s v="106000 Completed Constr not Classfd"/>
    <n v="1"/>
    <n v="2164764.13"/>
    <n v="-1097082.5900000001"/>
    <n v="0"/>
    <n v="0"/>
    <n v="0"/>
    <n v="0"/>
    <n v="1067681.54"/>
    <s v="Wyoming"/>
    <d v="2022-12-01T00:00:00"/>
    <d v="2023-12-01T00:00:00"/>
    <x v="0"/>
    <s v="Regulated Electric (122)"/>
    <s v="Cheyenne Light Fuel &amp; Power Co"/>
    <x v="4"/>
    <x v="33"/>
  </r>
  <r>
    <n v="5"/>
    <n v="122"/>
    <x v="56"/>
    <s v="106000 Completed Constr not Classfd"/>
    <n v="1"/>
    <n v="1067681.54"/>
    <n v="-643366.95000000007"/>
    <n v="0"/>
    <n v="0"/>
    <n v="0"/>
    <n v="0"/>
    <n v="424314.59"/>
    <s v="Wyoming"/>
    <d v="2022-12-01T00:00:00"/>
    <d v="2023-12-01T00:00:00"/>
    <x v="1"/>
    <s v="Regulated Electric (122)"/>
    <s v="Cheyenne Light Fuel &amp; Power Co"/>
    <x v="4"/>
    <x v="33"/>
  </r>
  <r>
    <n v="5"/>
    <n v="122"/>
    <x v="56"/>
    <s v="106000 Completed Constr not Classfd"/>
    <n v="1"/>
    <n v="424314.59"/>
    <n v="83149.36"/>
    <n v="0"/>
    <n v="0"/>
    <n v="0"/>
    <n v="0"/>
    <n v="507463.95"/>
    <s v="Wyoming"/>
    <d v="2022-12-01T00:00:00"/>
    <d v="2023-12-01T00:00:00"/>
    <x v="2"/>
    <s v="Regulated Electric (122)"/>
    <s v="Cheyenne Light Fuel &amp; Power Co"/>
    <x v="4"/>
    <x v="33"/>
  </r>
  <r>
    <n v="5"/>
    <n v="122"/>
    <x v="56"/>
    <s v="106000 Completed Constr not Classfd"/>
    <n v="1"/>
    <n v="507463.95"/>
    <n v="155360.80000000002"/>
    <n v="0"/>
    <n v="0"/>
    <n v="0"/>
    <n v="0"/>
    <n v="662824.75"/>
    <s v="Wyoming"/>
    <d v="2022-12-01T00:00:00"/>
    <d v="2023-12-01T00:00:00"/>
    <x v="3"/>
    <s v="Regulated Electric (122)"/>
    <s v="Cheyenne Light Fuel &amp; Power Co"/>
    <x v="4"/>
    <x v="33"/>
  </r>
  <r>
    <n v="5"/>
    <n v="122"/>
    <x v="56"/>
    <s v="106000 Completed Constr not Classfd"/>
    <n v="1"/>
    <n v="662824.75"/>
    <n v="-140333.39000000001"/>
    <n v="0"/>
    <n v="0"/>
    <n v="0"/>
    <n v="0"/>
    <n v="522491.36"/>
    <s v="Wyoming"/>
    <d v="2022-12-01T00:00:00"/>
    <d v="2023-12-01T00:00:00"/>
    <x v="4"/>
    <s v="Regulated Electric (122)"/>
    <s v="Cheyenne Light Fuel &amp; Power Co"/>
    <x v="4"/>
    <x v="33"/>
  </r>
  <r>
    <n v="5"/>
    <n v="122"/>
    <x v="56"/>
    <s v="106000 Completed Constr not Classfd"/>
    <n v="1"/>
    <n v="522491.36"/>
    <n v="-31160.36"/>
    <n v="0"/>
    <n v="0"/>
    <n v="0"/>
    <n v="0"/>
    <n v="491331"/>
    <s v="Wyoming"/>
    <d v="2022-12-01T00:00:00"/>
    <d v="2023-12-01T00:00:00"/>
    <x v="5"/>
    <s v="Regulated Electric (122)"/>
    <s v="Cheyenne Light Fuel &amp; Power Co"/>
    <x v="4"/>
    <x v="33"/>
  </r>
  <r>
    <n v="5"/>
    <n v="122"/>
    <x v="56"/>
    <s v="106000 Completed Constr not Classfd"/>
    <n v="1"/>
    <n v="491331"/>
    <n v="15101.03"/>
    <n v="0"/>
    <n v="0"/>
    <n v="0"/>
    <n v="0"/>
    <n v="506432.03"/>
    <s v="Wyoming"/>
    <d v="2022-12-01T00:00:00"/>
    <d v="2023-12-01T00:00:00"/>
    <x v="6"/>
    <s v="Regulated Electric (122)"/>
    <s v="Cheyenne Light Fuel &amp; Power Co"/>
    <x v="4"/>
    <x v="33"/>
  </r>
  <r>
    <n v="5"/>
    <n v="122"/>
    <x v="56"/>
    <s v="106000 Completed Constr not Classfd"/>
    <n v="1"/>
    <n v="506432.03"/>
    <n v="239762.35"/>
    <n v="0"/>
    <n v="0"/>
    <n v="0"/>
    <n v="0"/>
    <n v="746194.38"/>
    <s v="Wyoming"/>
    <d v="2022-12-01T00:00:00"/>
    <d v="2023-12-01T00:00:00"/>
    <x v="7"/>
    <s v="Regulated Electric (122)"/>
    <s v="Cheyenne Light Fuel &amp; Power Co"/>
    <x v="4"/>
    <x v="33"/>
  </r>
  <r>
    <n v="5"/>
    <n v="122"/>
    <x v="56"/>
    <s v="106000 Completed Constr not Classfd"/>
    <n v="1"/>
    <n v="746194.38"/>
    <n v="53302.97"/>
    <n v="0"/>
    <n v="0"/>
    <n v="0"/>
    <n v="0"/>
    <n v="799497.35"/>
    <s v="Wyoming"/>
    <d v="2022-12-01T00:00:00"/>
    <d v="2023-12-01T00:00:00"/>
    <x v="8"/>
    <s v="Regulated Electric (122)"/>
    <s v="Cheyenne Light Fuel &amp; Power Co"/>
    <x v="4"/>
    <x v="33"/>
  </r>
  <r>
    <n v="5"/>
    <n v="122"/>
    <x v="56"/>
    <s v="106000 Completed Constr not Classfd"/>
    <n v="1"/>
    <n v="799497.35"/>
    <n v="35173.31"/>
    <n v="0"/>
    <n v="0"/>
    <n v="0"/>
    <n v="0"/>
    <n v="834670.66"/>
    <s v="Wyoming"/>
    <d v="2022-12-01T00:00:00"/>
    <d v="2023-12-01T00:00:00"/>
    <x v="9"/>
    <s v="Regulated Electric (122)"/>
    <s v="Cheyenne Light Fuel &amp; Power Co"/>
    <x v="4"/>
    <x v="33"/>
  </r>
  <r>
    <n v="5"/>
    <n v="122"/>
    <x v="56"/>
    <s v="106000 Completed Constr not Classfd"/>
    <n v="1"/>
    <n v="834670.66"/>
    <n v="-265244.71000000002"/>
    <n v="0"/>
    <n v="0"/>
    <n v="0"/>
    <n v="0"/>
    <n v="569425.95000000007"/>
    <s v="Wyoming"/>
    <d v="2022-12-01T00:00:00"/>
    <d v="2023-12-01T00:00:00"/>
    <x v="10"/>
    <s v="Regulated Electric (122)"/>
    <s v="Cheyenne Light Fuel &amp; Power Co"/>
    <x v="4"/>
    <x v="33"/>
  </r>
  <r>
    <n v="5"/>
    <n v="122"/>
    <x v="57"/>
    <s v="106000 Completed Constr not Classfd"/>
    <n v="1"/>
    <n v="789335.13"/>
    <n v="5367.86"/>
    <n v="0"/>
    <n v="0"/>
    <n v="0"/>
    <n v="0"/>
    <n v="794702.99"/>
    <s v="Wyoming"/>
    <d v="2022-12-01T00:00:00"/>
    <d v="2023-12-01T00:00:00"/>
    <x v="11"/>
    <s v="Regulated Electric (122)"/>
    <s v="Cheyenne Light Fuel &amp; Power Co"/>
    <x v="4"/>
    <x v="34"/>
  </r>
  <r>
    <n v="5"/>
    <n v="122"/>
    <x v="57"/>
    <s v="106000 Completed Constr not Classfd"/>
    <n v="1"/>
    <n v="794702.99"/>
    <n v="-518524.17"/>
    <n v="0"/>
    <n v="0"/>
    <n v="0"/>
    <n v="0"/>
    <n v="276178.82"/>
    <s v="Wyoming"/>
    <d v="2022-12-01T00:00:00"/>
    <d v="2023-12-01T00:00:00"/>
    <x v="12"/>
    <s v="Regulated Electric (122)"/>
    <s v="Cheyenne Light Fuel &amp; Power Co"/>
    <x v="4"/>
    <x v="34"/>
  </r>
  <r>
    <n v="5"/>
    <n v="122"/>
    <x v="57"/>
    <s v="106000 Completed Constr not Classfd"/>
    <n v="1"/>
    <n v="276178.82"/>
    <n v="-157418.69"/>
    <n v="0"/>
    <n v="0"/>
    <n v="0"/>
    <n v="0"/>
    <n v="118760.13"/>
    <s v="Wyoming"/>
    <d v="2022-12-01T00:00:00"/>
    <d v="2023-12-01T00:00:00"/>
    <x v="0"/>
    <s v="Regulated Electric (122)"/>
    <s v="Cheyenne Light Fuel &amp; Power Co"/>
    <x v="4"/>
    <x v="34"/>
  </r>
  <r>
    <n v="5"/>
    <n v="122"/>
    <x v="57"/>
    <s v="106000 Completed Constr not Classfd"/>
    <n v="1"/>
    <n v="118760.13"/>
    <n v="-52103.24"/>
    <n v="0"/>
    <n v="0"/>
    <n v="0"/>
    <n v="0"/>
    <n v="66656.89"/>
    <s v="Wyoming"/>
    <d v="2022-12-01T00:00:00"/>
    <d v="2023-12-01T00:00:00"/>
    <x v="1"/>
    <s v="Regulated Electric (122)"/>
    <s v="Cheyenne Light Fuel &amp; Power Co"/>
    <x v="4"/>
    <x v="34"/>
  </r>
  <r>
    <n v="5"/>
    <n v="122"/>
    <x v="57"/>
    <s v="106000 Completed Constr not Classfd"/>
    <n v="1"/>
    <n v="66656.89"/>
    <n v="400787.41000000003"/>
    <n v="0"/>
    <n v="0"/>
    <n v="0"/>
    <n v="0"/>
    <n v="467444.3"/>
    <s v="Wyoming"/>
    <d v="2022-12-01T00:00:00"/>
    <d v="2023-12-01T00:00:00"/>
    <x v="2"/>
    <s v="Regulated Electric (122)"/>
    <s v="Cheyenne Light Fuel &amp; Power Co"/>
    <x v="4"/>
    <x v="34"/>
  </r>
  <r>
    <n v="5"/>
    <n v="122"/>
    <x v="57"/>
    <s v="106000 Completed Constr not Classfd"/>
    <n v="1"/>
    <n v="467444.3"/>
    <n v="59558.37"/>
    <n v="0"/>
    <n v="0"/>
    <n v="0"/>
    <n v="0"/>
    <n v="527002.67000000004"/>
    <s v="Wyoming"/>
    <d v="2022-12-01T00:00:00"/>
    <d v="2023-12-01T00:00:00"/>
    <x v="3"/>
    <s v="Regulated Electric (122)"/>
    <s v="Cheyenne Light Fuel &amp; Power Co"/>
    <x v="4"/>
    <x v="34"/>
  </r>
  <r>
    <n v="5"/>
    <n v="122"/>
    <x v="57"/>
    <s v="106000 Completed Constr not Classfd"/>
    <n v="1"/>
    <n v="527002.67000000004"/>
    <n v="71503.73"/>
    <n v="0"/>
    <n v="0"/>
    <n v="0"/>
    <n v="0"/>
    <n v="598506.4"/>
    <s v="Wyoming"/>
    <d v="2022-12-01T00:00:00"/>
    <d v="2023-12-01T00:00:00"/>
    <x v="4"/>
    <s v="Regulated Electric (122)"/>
    <s v="Cheyenne Light Fuel &amp; Power Co"/>
    <x v="4"/>
    <x v="34"/>
  </r>
  <r>
    <n v="5"/>
    <n v="122"/>
    <x v="57"/>
    <s v="106000 Completed Constr not Classfd"/>
    <n v="1"/>
    <n v="598506.4"/>
    <n v="14282.53"/>
    <n v="0"/>
    <n v="0"/>
    <n v="0"/>
    <n v="0"/>
    <n v="612788.93000000005"/>
    <s v="Wyoming"/>
    <d v="2022-12-01T00:00:00"/>
    <d v="2023-12-01T00:00:00"/>
    <x v="5"/>
    <s v="Regulated Electric (122)"/>
    <s v="Cheyenne Light Fuel &amp; Power Co"/>
    <x v="4"/>
    <x v="34"/>
  </r>
  <r>
    <n v="5"/>
    <n v="122"/>
    <x v="57"/>
    <s v="106000 Completed Constr not Classfd"/>
    <n v="1"/>
    <n v="612788.93000000005"/>
    <n v="138693.5"/>
    <n v="0"/>
    <n v="0"/>
    <n v="0"/>
    <n v="0"/>
    <n v="751482.43"/>
    <s v="Wyoming"/>
    <d v="2022-12-01T00:00:00"/>
    <d v="2023-12-01T00:00:00"/>
    <x v="6"/>
    <s v="Regulated Electric (122)"/>
    <s v="Cheyenne Light Fuel &amp; Power Co"/>
    <x v="4"/>
    <x v="34"/>
  </r>
  <r>
    <n v="5"/>
    <n v="122"/>
    <x v="57"/>
    <s v="106000 Completed Constr not Classfd"/>
    <n v="1"/>
    <n v="751482.43"/>
    <n v="7808.97"/>
    <n v="0"/>
    <n v="0"/>
    <n v="0"/>
    <n v="0"/>
    <n v="759291.4"/>
    <s v="Wyoming"/>
    <d v="2022-12-01T00:00:00"/>
    <d v="2023-12-01T00:00:00"/>
    <x v="7"/>
    <s v="Regulated Electric (122)"/>
    <s v="Cheyenne Light Fuel &amp; Power Co"/>
    <x v="4"/>
    <x v="34"/>
  </r>
  <r>
    <n v="5"/>
    <n v="122"/>
    <x v="57"/>
    <s v="106000 Completed Constr not Classfd"/>
    <n v="1"/>
    <n v="759291.4"/>
    <n v="-355415.85000000003"/>
    <n v="0"/>
    <n v="0"/>
    <n v="0"/>
    <n v="0"/>
    <n v="403875.55"/>
    <s v="Wyoming"/>
    <d v="2022-12-01T00:00:00"/>
    <d v="2023-12-01T00:00:00"/>
    <x v="8"/>
    <s v="Regulated Electric (122)"/>
    <s v="Cheyenne Light Fuel &amp; Power Co"/>
    <x v="4"/>
    <x v="34"/>
  </r>
  <r>
    <n v="5"/>
    <n v="122"/>
    <x v="57"/>
    <s v="106000 Completed Constr not Classfd"/>
    <n v="1"/>
    <n v="403875.55"/>
    <n v="26983.260000000002"/>
    <n v="0"/>
    <n v="0"/>
    <n v="0"/>
    <n v="0"/>
    <n v="430858.81"/>
    <s v="Wyoming"/>
    <d v="2022-12-01T00:00:00"/>
    <d v="2023-12-01T00:00:00"/>
    <x v="9"/>
    <s v="Regulated Electric (122)"/>
    <s v="Cheyenne Light Fuel &amp; Power Co"/>
    <x v="4"/>
    <x v="34"/>
  </r>
  <r>
    <n v="5"/>
    <n v="122"/>
    <x v="57"/>
    <s v="106000 Completed Constr not Classfd"/>
    <n v="1"/>
    <n v="430858.81"/>
    <n v="-218852.98"/>
    <n v="0"/>
    <n v="0"/>
    <n v="0"/>
    <n v="0"/>
    <n v="212005.83000000002"/>
    <s v="Wyoming"/>
    <d v="2022-12-01T00:00:00"/>
    <d v="2023-12-01T00:00:00"/>
    <x v="10"/>
    <s v="Regulated Electric (122)"/>
    <s v="Cheyenne Light Fuel &amp; Power Co"/>
    <x v="4"/>
    <x v="34"/>
  </r>
  <r>
    <n v="5"/>
    <n v="122"/>
    <x v="58"/>
    <s v="106000 Completed Constr not Classfd"/>
    <n v="1"/>
    <n v="1389100.12"/>
    <n v="-768510.47"/>
    <n v="0"/>
    <n v="0"/>
    <n v="0"/>
    <n v="0"/>
    <n v="620589.65"/>
    <s v="Wyoming"/>
    <d v="2022-12-01T00:00:00"/>
    <d v="2023-12-01T00:00:00"/>
    <x v="11"/>
    <s v="Regulated Electric (122)"/>
    <s v="Cheyenne Light Fuel &amp; Power Co"/>
    <x v="4"/>
    <x v="35"/>
  </r>
  <r>
    <n v="5"/>
    <n v="122"/>
    <x v="58"/>
    <s v="106000 Completed Constr not Classfd"/>
    <n v="1"/>
    <n v="620589.65"/>
    <n v="-47807.700000000004"/>
    <n v="0"/>
    <n v="0"/>
    <n v="0"/>
    <n v="0"/>
    <n v="572781.95000000007"/>
    <s v="Wyoming"/>
    <d v="2022-12-01T00:00:00"/>
    <d v="2023-12-01T00:00:00"/>
    <x v="12"/>
    <s v="Regulated Electric (122)"/>
    <s v="Cheyenne Light Fuel &amp; Power Co"/>
    <x v="4"/>
    <x v="35"/>
  </r>
  <r>
    <n v="5"/>
    <n v="122"/>
    <x v="58"/>
    <s v="106000 Completed Constr not Classfd"/>
    <n v="1"/>
    <n v="572781.95000000007"/>
    <n v="-194087.9"/>
    <n v="0"/>
    <n v="0"/>
    <n v="0"/>
    <n v="0"/>
    <n v="378694.05"/>
    <s v="Wyoming"/>
    <d v="2022-12-01T00:00:00"/>
    <d v="2023-12-01T00:00:00"/>
    <x v="0"/>
    <s v="Regulated Electric (122)"/>
    <s v="Cheyenne Light Fuel &amp; Power Co"/>
    <x v="4"/>
    <x v="35"/>
  </r>
  <r>
    <n v="5"/>
    <n v="122"/>
    <x v="58"/>
    <s v="106000 Completed Constr not Classfd"/>
    <n v="1"/>
    <n v="378694.05"/>
    <n v="-106647.45"/>
    <n v="0"/>
    <n v="0"/>
    <n v="0"/>
    <n v="0"/>
    <n v="272046.59999999998"/>
    <s v="Wyoming"/>
    <d v="2022-12-01T00:00:00"/>
    <d v="2023-12-01T00:00:00"/>
    <x v="1"/>
    <s v="Regulated Electric (122)"/>
    <s v="Cheyenne Light Fuel &amp; Power Co"/>
    <x v="4"/>
    <x v="35"/>
  </r>
  <r>
    <n v="5"/>
    <n v="122"/>
    <x v="58"/>
    <s v="106000 Completed Constr not Classfd"/>
    <n v="1"/>
    <n v="272046.59999999998"/>
    <n v="58322.64"/>
    <n v="0"/>
    <n v="0"/>
    <n v="0"/>
    <n v="0"/>
    <n v="330369.24"/>
    <s v="Wyoming"/>
    <d v="2022-12-01T00:00:00"/>
    <d v="2023-12-01T00:00:00"/>
    <x v="2"/>
    <s v="Regulated Electric (122)"/>
    <s v="Cheyenne Light Fuel &amp; Power Co"/>
    <x v="4"/>
    <x v="35"/>
  </r>
  <r>
    <n v="5"/>
    <n v="122"/>
    <x v="58"/>
    <s v="106000 Completed Constr not Classfd"/>
    <n v="1"/>
    <n v="330369.24"/>
    <n v="313252.28000000003"/>
    <n v="0"/>
    <n v="0"/>
    <n v="0"/>
    <n v="0"/>
    <n v="643621.52"/>
    <s v="Wyoming"/>
    <d v="2022-12-01T00:00:00"/>
    <d v="2023-12-01T00:00:00"/>
    <x v="3"/>
    <s v="Regulated Electric (122)"/>
    <s v="Cheyenne Light Fuel &amp; Power Co"/>
    <x v="4"/>
    <x v="35"/>
  </r>
  <r>
    <n v="5"/>
    <n v="122"/>
    <x v="58"/>
    <s v="106000 Completed Constr not Classfd"/>
    <n v="1"/>
    <n v="643621.52"/>
    <n v="341695.67"/>
    <n v="0"/>
    <n v="0"/>
    <n v="0"/>
    <n v="0"/>
    <n v="985317.19000000006"/>
    <s v="Wyoming"/>
    <d v="2022-12-01T00:00:00"/>
    <d v="2023-12-01T00:00:00"/>
    <x v="4"/>
    <s v="Regulated Electric (122)"/>
    <s v="Cheyenne Light Fuel &amp; Power Co"/>
    <x v="4"/>
    <x v="35"/>
  </r>
  <r>
    <n v="5"/>
    <n v="122"/>
    <x v="58"/>
    <s v="106000 Completed Constr not Classfd"/>
    <n v="1"/>
    <n v="985317.19000000006"/>
    <n v="10712.36"/>
    <n v="0"/>
    <n v="0"/>
    <n v="0"/>
    <n v="0"/>
    <n v="996029.55"/>
    <s v="Wyoming"/>
    <d v="2022-12-01T00:00:00"/>
    <d v="2023-12-01T00:00:00"/>
    <x v="5"/>
    <s v="Regulated Electric (122)"/>
    <s v="Cheyenne Light Fuel &amp; Power Co"/>
    <x v="4"/>
    <x v="35"/>
  </r>
  <r>
    <n v="5"/>
    <n v="122"/>
    <x v="58"/>
    <s v="106000 Completed Constr not Classfd"/>
    <n v="1"/>
    <n v="996029.55"/>
    <n v="115477.31"/>
    <n v="0"/>
    <n v="0"/>
    <n v="0"/>
    <n v="0"/>
    <n v="1111506.8600000001"/>
    <s v="Wyoming"/>
    <d v="2022-12-01T00:00:00"/>
    <d v="2023-12-01T00:00:00"/>
    <x v="6"/>
    <s v="Regulated Electric (122)"/>
    <s v="Cheyenne Light Fuel &amp; Power Co"/>
    <x v="4"/>
    <x v="35"/>
  </r>
  <r>
    <n v="5"/>
    <n v="122"/>
    <x v="58"/>
    <s v="106000 Completed Constr not Classfd"/>
    <n v="1"/>
    <n v="1111506.8600000001"/>
    <n v="-16721.45"/>
    <n v="0"/>
    <n v="0"/>
    <n v="0"/>
    <n v="0"/>
    <n v="1094785.4099999999"/>
    <s v="Wyoming"/>
    <d v="2022-12-01T00:00:00"/>
    <d v="2023-12-01T00:00:00"/>
    <x v="7"/>
    <s v="Regulated Electric (122)"/>
    <s v="Cheyenne Light Fuel &amp; Power Co"/>
    <x v="4"/>
    <x v="35"/>
  </r>
  <r>
    <n v="5"/>
    <n v="122"/>
    <x v="58"/>
    <s v="106000 Completed Constr not Classfd"/>
    <n v="1"/>
    <n v="1094785.4099999999"/>
    <n v="-221990.05000000002"/>
    <n v="0"/>
    <n v="0"/>
    <n v="0"/>
    <n v="0"/>
    <n v="872795.36"/>
    <s v="Wyoming"/>
    <d v="2022-12-01T00:00:00"/>
    <d v="2023-12-01T00:00:00"/>
    <x v="8"/>
    <s v="Regulated Electric (122)"/>
    <s v="Cheyenne Light Fuel &amp; Power Co"/>
    <x v="4"/>
    <x v="35"/>
  </r>
  <r>
    <n v="5"/>
    <n v="122"/>
    <x v="58"/>
    <s v="106000 Completed Constr not Classfd"/>
    <n v="1"/>
    <n v="872795.36"/>
    <n v="52225.35"/>
    <n v="0"/>
    <n v="0"/>
    <n v="0"/>
    <n v="0"/>
    <n v="925020.71"/>
    <s v="Wyoming"/>
    <d v="2022-12-01T00:00:00"/>
    <d v="2023-12-01T00:00:00"/>
    <x v="9"/>
    <s v="Regulated Electric (122)"/>
    <s v="Cheyenne Light Fuel &amp; Power Co"/>
    <x v="4"/>
    <x v="35"/>
  </r>
  <r>
    <n v="5"/>
    <n v="122"/>
    <x v="58"/>
    <s v="106000 Completed Constr not Classfd"/>
    <n v="1"/>
    <n v="925020.71"/>
    <n v="-432202.62"/>
    <n v="0"/>
    <n v="0"/>
    <n v="0"/>
    <n v="0"/>
    <n v="492818.09"/>
    <s v="Wyoming"/>
    <d v="2022-12-01T00:00:00"/>
    <d v="2023-12-01T00:00:00"/>
    <x v="10"/>
    <s v="Regulated Electric (122)"/>
    <s v="Cheyenne Light Fuel &amp; Power Co"/>
    <x v="4"/>
    <x v="35"/>
  </r>
  <r>
    <n v="5"/>
    <n v="122"/>
    <x v="59"/>
    <s v="106000 Completed Constr not Classfd"/>
    <n v="1"/>
    <n v="2317154.71"/>
    <n v="186377.38"/>
    <n v="0"/>
    <n v="0"/>
    <n v="0"/>
    <n v="0"/>
    <n v="2503532.09"/>
    <s v="Wyoming"/>
    <d v="2022-12-01T00:00:00"/>
    <d v="2023-12-01T00:00:00"/>
    <x v="11"/>
    <s v="Regulated Electric (122)"/>
    <s v="Cheyenne Light Fuel &amp; Power Co"/>
    <x v="4"/>
    <x v="36"/>
  </r>
  <r>
    <n v="5"/>
    <n v="122"/>
    <x v="59"/>
    <s v="106000 Completed Constr not Classfd"/>
    <n v="1"/>
    <n v="2503532.09"/>
    <n v="-127257.60000000001"/>
    <n v="0"/>
    <n v="0"/>
    <n v="0"/>
    <n v="0"/>
    <n v="2376274.4900000002"/>
    <s v="Wyoming"/>
    <d v="2022-12-01T00:00:00"/>
    <d v="2023-12-01T00:00:00"/>
    <x v="12"/>
    <s v="Regulated Electric (122)"/>
    <s v="Cheyenne Light Fuel &amp; Power Co"/>
    <x v="4"/>
    <x v="36"/>
  </r>
  <r>
    <n v="5"/>
    <n v="122"/>
    <x v="59"/>
    <s v="106000 Completed Constr not Classfd"/>
    <n v="1"/>
    <n v="2376274.4900000002"/>
    <n v="-1007244.07"/>
    <n v="0"/>
    <n v="0"/>
    <n v="0"/>
    <n v="0"/>
    <n v="1369030.42"/>
    <s v="Wyoming"/>
    <d v="2022-12-01T00:00:00"/>
    <d v="2023-12-01T00:00:00"/>
    <x v="0"/>
    <s v="Regulated Electric (122)"/>
    <s v="Cheyenne Light Fuel &amp; Power Co"/>
    <x v="4"/>
    <x v="36"/>
  </r>
  <r>
    <n v="5"/>
    <n v="122"/>
    <x v="59"/>
    <s v="106000 Completed Constr not Classfd"/>
    <n v="1"/>
    <n v="1369030.42"/>
    <n v="-961442.09"/>
    <n v="0"/>
    <n v="0"/>
    <n v="0"/>
    <n v="0"/>
    <n v="407588.33"/>
    <s v="Wyoming"/>
    <d v="2022-12-01T00:00:00"/>
    <d v="2023-12-01T00:00:00"/>
    <x v="1"/>
    <s v="Regulated Electric (122)"/>
    <s v="Cheyenne Light Fuel &amp; Power Co"/>
    <x v="4"/>
    <x v="36"/>
  </r>
  <r>
    <n v="5"/>
    <n v="122"/>
    <x v="59"/>
    <s v="106000 Completed Constr not Classfd"/>
    <n v="1"/>
    <n v="407588.33"/>
    <n v="268758.44"/>
    <n v="0"/>
    <n v="0"/>
    <n v="0"/>
    <n v="0"/>
    <n v="676346.77"/>
    <s v="Wyoming"/>
    <d v="2022-12-01T00:00:00"/>
    <d v="2023-12-01T00:00:00"/>
    <x v="2"/>
    <s v="Regulated Electric (122)"/>
    <s v="Cheyenne Light Fuel &amp; Power Co"/>
    <x v="4"/>
    <x v="36"/>
  </r>
  <r>
    <n v="5"/>
    <n v="122"/>
    <x v="59"/>
    <s v="106000 Completed Constr not Classfd"/>
    <n v="1"/>
    <n v="676346.77"/>
    <n v="995094.36"/>
    <n v="0"/>
    <n v="0"/>
    <n v="0"/>
    <n v="0"/>
    <n v="1671441.13"/>
    <s v="Wyoming"/>
    <d v="2022-12-01T00:00:00"/>
    <d v="2023-12-01T00:00:00"/>
    <x v="3"/>
    <s v="Regulated Electric (122)"/>
    <s v="Cheyenne Light Fuel &amp; Power Co"/>
    <x v="4"/>
    <x v="36"/>
  </r>
  <r>
    <n v="5"/>
    <n v="122"/>
    <x v="59"/>
    <s v="106000 Completed Constr not Classfd"/>
    <n v="1"/>
    <n v="1671441.13"/>
    <n v="610932.59"/>
    <n v="0"/>
    <n v="0"/>
    <n v="0"/>
    <n v="0"/>
    <n v="2282373.7200000002"/>
    <s v="Wyoming"/>
    <d v="2022-12-01T00:00:00"/>
    <d v="2023-12-01T00:00:00"/>
    <x v="4"/>
    <s v="Regulated Electric (122)"/>
    <s v="Cheyenne Light Fuel &amp; Power Co"/>
    <x v="4"/>
    <x v="36"/>
  </r>
  <r>
    <n v="5"/>
    <n v="122"/>
    <x v="59"/>
    <s v="106000 Completed Constr not Classfd"/>
    <n v="1"/>
    <n v="2282373.7200000002"/>
    <n v="289293.87"/>
    <n v="0"/>
    <n v="0"/>
    <n v="0"/>
    <n v="0"/>
    <n v="2571667.59"/>
    <s v="Wyoming"/>
    <d v="2022-12-01T00:00:00"/>
    <d v="2023-12-01T00:00:00"/>
    <x v="5"/>
    <s v="Regulated Electric (122)"/>
    <s v="Cheyenne Light Fuel &amp; Power Co"/>
    <x v="4"/>
    <x v="36"/>
  </r>
  <r>
    <n v="5"/>
    <n v="122"/>
    <x v="59"/>
    <s v="106000 Completed Constr not Classfd"/>
    <n v="1"/>
    <n v="2571667.59"/>
    <n v="448029.09"/>
    <n v="0"/>
    <n v="0"/>
    <n v="0"/>
    <n v="0"/>
    <n v="3019696.68"/>
    <s v="Wyoming"/>
    <d v="2022-12-01T00:00:00"/>
    <d v="2023-12-01T00:00:00"/>
    <x v="6"/>
    <s v="Regulated Electric (122)"/>
    <s v="Cheyenne Light Fuel &amp; Power Co"/>
    <x v="4"/>
    <x v="36"/>
  </r>
  <r>
    <n v="5"/>
    <n v="122"/>
    <x v="59"/>
    <s v="106000 Completed Constr not Classfd"/>
    <n v="1"/>
    <n v="3019696.68"/>
    <n v="91650.55"/>
    <n v="0"/>
    <n v="0"/>
    <n v="0"/>
    <n v="0"/>
    <n v="3111347.23"/>
    <s v="Wyoming"/>
    <d v="2022-12-01T00:00:00"/>
    <d v="2023-12-01T00:00:00"/>
    <x v="7"/>
    <s v="Regulated Electric (122)"/>
    <s v="Cheyenne Light Fuel &amp; Power Co"/>
    <x v="4"/>
    <x v="36"/>
  </r>
  <r>
    <n v="5"/>
    <n v="122"/>
    <x v="59"/>
    <s v="106000 Completed Constr not Classfd"/>
    <n v="1"/>
    <n v="3111347.23"/>
    <n v="-637170.19000000006"/>
    <n v="0"/>
    <n v="0"/>
    <n v="0"/>
    <n v="0"/>
    <n v="2474177.04"/>
    <s v="Wyoming"/>
    <d v="2022-12-01T00:00:00"/>
    <d v="2023-12-01T00:00:00"/>
    <x v="8"/>
    <s v="Regulated Electric (122)"/>
    <s v="Cheyenne Light Fuel &amp; Power Co"/>
    <x v="4"/>
    <x v="36"/>
  </r>
  <r>
    <n v="5"/>
    <n v="122"/>
    <x v="59"/>
    <s v="106000 Completed Constr not Classfd"/>
    <n v="1"/>
    <n v="2474177.04"/>
    <n v="18175.55"/>
    <n v="0"/>
    <n v="0"/>
    <n v="0"/>
    <n v="0"/>
    <n v="2492352.59"/>
    <s v="Wyoming"/>
    <d v="2022-12-01T00:00:00"/>
    <d v="2023-12-01T00:00:00"/>
    <x v="9"/>
    <s v="Regulated Electric (122)"/>
    <s v="Cheyenne Light Fuel &amp; Power Co"/>
    <x v="4"/>
    <x v="36"/>
  </r>
  <r>
    <n v="5"/>
    <n v="122"/>
    <x v="59"/>
    <s v="106000 Completed Constr not Classfd"/>
    <n v="1"/>
    <n v="2492352.59"/>
    <n v="-869035.68"/>
    <n v="0"/>
    <n v="0"/>
    <n v="0"/>
    <n v="0"/>
    <n v="1623316.9100000001"/>
    <s v="Wyoming"/>
    <d v="2022-12-01T00:00:00"/>
    <d v="2023-12-01T00:00:00"/>
    <x v="10"/>
    <s v="Regulated Electric (122)"/>
    <s v="Cheyenne Light Fuel &amp; Power Co"/>
    <x v="4"/>
    <x v="36"/>
  </r>
  <r>
    <n v="5"/>
    <n v="122"/>
    <x v="60"/>
    <s v="106000 Completed Constr not Classfd"/>
    <n v="1"/>
    <n v="59827.18"/>
    <n v="-12912.5"/>
    <n v="0"/>
    <n v="0"/>
    <n v="0"/>
    <n v="0"/>
    <n v="46914.68"/>
    <s v="Wyoming"/>
    <d v="2022-12-01T00:00:00"/>
    <d v="2023-12-01T00:00:00"/>
    <x v="11"/>
    <s v="Regulated Electric (122)"/>
    <s v="Cheyenne Light Fuel &amp; Power Co"/>
    <x v="4"/>
    <x v="37"/>
  </r>
  <r>
    <n v="5"/>
    <n v="122"/>
    <x v="60"/>
    <s v="106000 Completed Constr not Classfd"/>
    <n v="1"/>
    <n v="46914.68"/>
    <n v="78836.63"/>
    <n v="0"/>
    <n v="0"/>
    <n v="0"/>
    <n v="0"/>
    <n v="125751.31"/>
    <s v="Wyoming"/>
    <d v="2022-12-01T00:00:00"/>
    <d v="2023-12-01T00:00:00"/>
    <x v="12"/>
    <s v="Regulated Electric (122)"/>
    <s v="Cheyenne Light Fuel &amp; Power Co"/>
    <x v="4"/>
    <x v="37"/>
  </r>
  <r>
    <n v="5"/>
    <n v="122"/>
    <x v="60"/>
    <s v="106000 Completed Constr not Classfd"/>
    <n v="1"/>
    <n v="125751.31"/>
    <n v="19887.41"/>
    <n v="0"/>
    <n v="0"/>
    <n v="0"/>
    <n v="0"/>
    <n v="145638.72"/>
    <s v="Wyoming"/>
    <d v="2022-12-01T00:00:00"/>
    <d v="2023-12-01T00:00:00"/>
    <x v="0"/>
    <s v="Regulated Electric (122)"/>
    <s v="Cheyenne Light Fuel &amp; Power Co"/>
    <x v="4"/>
    <x v="37"/>
  </r>
  <r>
    <n v="5"/>
    <n v="122"/>
    <x v="60"/>
    <s v="106000 Completed Constr not Classfd"/>
    <n v="1"/>
    <n v="145638.72"/>
    <n v="-42692.3"/>
    <n v="0"/>
    <n v="0"/>
    <n v="0"/>
    <n v="0"/>
    <n v="102946.42"/>
    <s v="Wyoming"/>
    <d v="2022-12-01T00:00:00"/>
    <d v="2023-12-01T00:00:00"/>
    <x v="1"/>
    <s v="Regulated Electric (122)"/>
    <s v="Cheyenne Light Fuel &amp; Power Co"/>
    <x v="4"/>
    <x v="37"/>
  </r>
  <r>
    <n v="5"/>
    <n v="122"/>
    <x v="60"/>
    <s v="106000 Completed Constr not Classfd"/>
    <n v="1"/>
    <n v="102946.42"/>
    <n v="-23395.75"/>
    <n v="0"/>
    <n v="0"/>
    <n v="0"/>
    <n v="0"/>
    <n v="79550.67"/>
    <s v="Wyoming"/>
    <d v="2022-12-01T00:00:00"/>
    <d v="2023-12-01T00:00:00"/>
    <x v="2"/>
    <s v="Regulated Electric (122)"/>
    <s v="Cheyenne Light Fuel &amp; Power Co"/>
    <x v="4"/>
    <x v="37"/>
  </r>
  <r>
    <n v="5"/>
    <n v="122"/>
    <x v="60"/>
    <s v="106000 Completed Constr not Classfd"/>
    <n v="1"/>
    <n v="79550.67"/>
    <n v="22538.27"/>
    <n v="0"/>
    <n v="0"/>
    <n v="0"/>
    <n v="0"/>
    <n v="102088.94"/>
    <s v="Wyoming"/>
    <d v="2022-12-01T00:00:00"/>
    <d v="2023-12-01T00:00:00"/>
    <x v="3"/>
    <s v="Regulated Electric (122)"/>
    <s v="Cheyenne Light Fuel &amp; Power Co"/>
    <x v="4"/>
    <x v="37"/>
  </r>
  <r>
    <n v="5"/>
    <n v="122"/>
    <x v="60"/>
    <s v="106000 Completed Constr not Classfd"/>
    <n v="1"/>
    <n v="102088.94"/>
    <n v="27063.5"/>
    <n v="0"/>
    <n v="0"/>
    <n v="0"/>
    <n v="0"/>
    <n v="129152.44"/>
    <s v="Wyoming"/>
    <d v="2022-12-01T00:00:00"/>
    <d v="2023-12-01T00:00:00"/>
    <x v="4"/>
    <s v="Regulated Electric (122)"/>
    <s v="Cheyenne Light Fuel &amp; Power Co"/>
    <x v="4"/>
    <x v="37"/>
  </r>
  <r>
    <n v="5"/>
    <n v="122"/>
    <x v="60"/>
    <s v="106000 Completed Constr not Classfd"/>
    <n v="1"/>
    <n v="129152.44"/>
    <n v="-1916.88"/>
    <n v="0"/>
    <n v="0"/>
    <n v="0"/>
    <n v="0"/>
    <n v="127235.56"/>
    <s v="Wyoming"/>
    <d v="2022-12-01T00:00:00"/>
    <d v="2023-12-01T00:00:00"/>
    <x v="5"/>
    <s v="Regulated Electric (122)"/>
    <s v="Cheyenne Light Fuel &amp; Power Co"/>
    <x v="4"/>
    <x v="37"/>
  </r>
  <r>
    <n v="5"/>
    <n v="122"/>
    <x v="60"/>
    <s v="106000 Completed Constr not Classfd"/>
    <n v="1"/>
    <n v="127235.56"/>
    <n v="-4231.82"/>
    <n v="0"/>
    <n v="0"/>
    <n v="0"/>
    <n v="0"/>
    <n v="123003.74"/>
    <s v="Wyoming"/>
    <d v="2022-12-01T00:00:00"/>
    <d v="2023-12-01T00:00:00"/>
    <x v="6"/>
    <s v="Regulated Electric (122)"/>
    <s v="Cheyenne Light Fuel &amp; Power Co"/>
    <x v="4"/>
    <x v="37"/>
  </r>
  <r>
    <n v="5"/>
    <n v="122"/>
    <x v="60"/>
    <s v="106000 Completed Constr not Classfd"/>
    <n v="1"/>
    <n v="123003.74"/>
    <n v="90763.839999999997"/>
    <n v="0"/>
    <n v="0"/>
    <n v="0"/>
    <n v="0"/>
    <n v="213767.58000000002"/>
    <s v="Wyoming"/>
    <d v="2022-12-01T00:00:00"/>
    <d v="2023-12-01T00:00:00"/>
    <x v="7"/>
    <s v="Regulated Electric (122)"/>
    <s v="Cheyenne Light Fuel &amp; Power Co"/>
    <x v="4"/>
    <x v="37"/>
  </r>
  <r>
    <n v="5"/>
    <n v="122"/>
    <x v="60"/>
    <s v="106000 Completed Constr not Classfd"/>
    <n v="1"/>
    <n v="213767.58000000002"/>
    <n v="41407.49"/>
    <n v="0"/>
    <n v="0"/>
    <n v="0"/>
    <n v="0"/>
    <n v="255175.07"/>
    <s v="Wyoming"/>
    <d v="2022-12-01T00:00:00"/>
    <d v="2023-12-01T00:00:00"/>
    <x v="8"/>
    <s v="Regulated Electric (122)"/>
    <s v="Cheyenne Light Fuel &amp; Power Co"/>
    <x v="4"/>
    <x v="37"/>
  </r>
  <r>
    <n v="5"/>
    <n v="122"/>
    <x v="60"/>
    <s v="106000 Completed Constr not Classfd"/>
    <n v="1"/>
    <n v="255175.07"/>
    <n v="31780.39"/>
    <n v="0"/>
    <n v="0"/>
    <n v="0"/>
    <n v="0"/>
    <n v="286955.46000000002"/>
    <s v="Wyoming"/>
    <d v="2022-12-01T00:00:00"/>
    <d v="2023-12-01T00:00:00"/>
    <x v="9"/>
    <s v="Regulated Electric (122)"/>
    <s v="Cheyenne Light Fuel &amp; Power Co"/>
    <x v="4"/>
    <x v="37"/>
  </r>
  <r>
    <n v="5"/>
    <n v="122"/>
    <x v="60"/>
    <s v="106000 Completed Constr not Classfd"/>
    <n v="1"/>
    <n v="286955.46000000002"/>
    <n v="-30343.14"/>
    <n v="0"/>
    <n v="0"/>
    <n v="0"/>
    <n v="0"/>
    <n v="256612.32"/>
    <s v="Wyoming"/>
    <d v="2022-12-01T00:00:00"/>
    <d v="2023-12-01T00:00:00"/>
    <x v="10"/>
    <s v="Regulated Electric (122)"/>
    <s v="Cheyenne Light Fuel &amp; Power Co"/>
    <x v="4"/>
    <x v="37"/>
  </r>
  <r>
    <n v="5"/>
    <n v="122"/>
    <x v="61"/>
    <s v="106000 Completed Constr not Classfd"/>
    <n v="1"/>
    <n v="102512.42"/>
    <n v="-72497.52"/>
    <n v="0"/>
    <n v="0"/>
    <n v="0"/>
    <n v="0"/>
    <n v="30014.9"/>
    <s v="Wyoming"/>
    <d v="2022-12-01T00:00:00"/>
    <d v="2023-12-01T00:00:00"/>
    <x v="11"/>
    <s v="Regulated Electric (122)"/>
    <s v="Cheyenne Light Fuel &amp; Power Co"/>
    <x v="4"/>
    <x v="37"/>
  </r>
  <r>
    <n v="5"/>
    <n v="122"/>
    <x v="61"/>
    <s v="106000 Completed Constr not Classfd"/>
    <n v="1"/>
    <n v="30014.9"/>
    <n v="187831.84"/>
    <n v="0"/>
    <n v="0"/>
    <n v="0"/>
    <n v="0"/>
    <n v="217846.74"/>
    <s v="Wyoming"/>
    <d v="2022-12-01T00:00:00"/>
    <d v="2023-12-01T00:00:00"/>
    <x v="12"/>
    <s v="Regulated Electric (122)"/>
    <s v="Cheyenne Light Fuel &amp; Power Co"/>
    <x v="4"/>
    <x v="37"/>
  </r>
  <r>
    <n v="5"/>
    <n v="122"/>
    <x v="61"/>
    <s v="106000 Completed Constr not Classfd"/>
    <n v="1"/>
    <n v="217846.74"/>
    <n v="105890.27"/>
    <n v="0"/>
    <n v="0"/>
    <n v="0"/>
    <n v="0"/>
    <n v="323737.01"/>
    <s v="Wyoming"/>
    <d v="2022-12-01T00:00:00"/>
    <d v="2023-12-01T00:00:00"/>
    <x v="0"/>
    <s v="Regulated Electric (122)"/>
    <s v="Cheyenne Light Fuel &amp; Power Co"/>
    <x v="4"/>
    <x v="37"/>
  </r>
  <r>
    <n v="5"/>
    <n v="122"/>
    <x v="61"/>
    <s v="106000 Completed Constr not Classfd"/>
    <n v="1"/>
    <n v="323737.01"/>
    <n v="-4265.6499999999996"/>
    <n v="0"/>
    <n v="0"/>
    <n v="0"/>
    <n v="0"/>
    <n v="319471.35999999999"/>
    <s v="Wyoming"/>
    <d v="2022-12-01T00:00:00"/>
    <d v="2023-12-01T00:00:00"/>
    <x v="1"/>
    <s v="Regulated Electric (122)"/>
    <s v="Cheyenne Light Fuel &amp; Power Co"/>
    <x v="4"/>
    <x v="37"/>
  </r>
  <r>
    <n v="5"/>
    <n v="122"/>
    <x v="61"/>
    <s v="106000 Completed Constr not Classfd"/>
    <n v="1"/>
    <n v="319471.35999999999"/>
    <n v="24561.07"/>
    <n v="0"/>
    <n v="0"/>
    <n v="0"/>
    <n v="0"/>
    <n v="344032.43"/>
    <s v="Wyoming"/>
    <d v="2022-12-01T00:00:00"/>
    <d v="2023-12-01T00:00:00"/>
    <x v="2"/>
    <s v="Regulated Electric (122)"/>
    <s v="Cheyenne Light Fuel &amp; Power Co"/>
    <x v="4"/>
    <x v="37"/>
  </r>
  <r>
    <n v="5"/>
    <n v="122"/>
    <x v="61"/>
    <s v="106000 Completed Constr not Classfd"/>
    <n v="1"/>
    <n v="344032.43"/>
    <n v="71272.740000000005"/>
    <n v="0"/>
    <n v="0"/>
    <n v="0"/>
    <n v="0"/>
    <n v="415305.17"/>
    <s v="Wyoming"/>
    <d v="2022-12-01T00:00:00"/>
    <d v="2023-12-01T00:00:00"/>
    <x v="3"/>
    <s v="Regulated Electric (122)"/>
    <s v="Cheyenne Light Fuel &amp; Power Co"/>
    <x v="4"/>
    <x v="37"/>
  </r>
  <r>
    <n v="5"/>
    <n v="122"/>
    <x v="61"/>
    <s v="106000 Completed Constr not Classfd"/>
    <n v="1"/>
    <n v="415305.17"/>
    <n v="-307692.47000000003"/>
    <n v="0"/>
    <n v="0"/>
    <n v="0"/>
    <n v="0"/>
    <n v="107612.7"/>
    <s v="Wyoming"/>
    <d v="2022-12-01T00:00:00"/>
    <d v="2023-12-01T00:00:00"/>
    <x v="4"/>
    <s v="Regulated Electric (122)"/>
    <s v="Cheyenne Light Fuel &amp; Power Co"/>
    <x v="4"/>
    <x v="37"/>
  </r>
  <r>
    <n v="5"/>
    <n v="122"/>
    <x v="61"/>
    <s v="106000 Completed Constr not Classfd"/>
    <n v="1"/>
    <n v="107612.7"/>
    <n v="18375.740000000002"/>
    <n v="0"/>
    <n v="0"/>
    <n v="0"/>
    <n v="0"/>
    <n v="125988.44"/>
    <s v="Wyoming"/>
    <d v="2022-12-01T00:00:00"/>
    <d v="2023-12-01T00:00:00"/>
    <x v="5"/>
    <s v="Regulated Electric (122)"/>
    <s v="Cheyenne Light Fuel &amp; Power Co"/>
    <x v="4"/>
    <x v="37"/>
  </r>
  <r>
    <n v="5"/>
    <n v="122"/>
    <x v="61"/>
    <s v="106000 Completed Constr not Classfd"/>
    <n v="1"/>
    <n v="125988.44"/>
    <n v="-913.34"/>
    <n v="0"/>
    <n v="0"/>
    <n v="0"/>
    <n v="0"/>
    <n v="125075.1"/>
    <s v="Wyoming"/>
    <d v="2022-12-01T00:00:00"/>
    <d v="2023-12-01T00:00:00"/>
    <x v="6"/>
    <s v="Regulated Electric (122)"/>
    <s v="Cheyenne Light Fuel &amp; Power Co"/>
    <x v="4"/>
    <x v="37"/>
  </r>
  <r>
    <n v="5"/>
    <n v="122"/>
    <x v="61"/>
    <s v="106000 Completed Constr not Classfd"/>
    <n v="1"/>
    <n v="125075.1"/>
    <n v="5410.57"/>
    <n v="0"/>
    <n v="0"/>
    <n v="0"/>
    <n v="0"/>
    <n v="130485.67"/>
    <s v="Wyoming"/>
    <d v="2022-12-01T00:00:00"/>
    <d v="2023-12-01T00:00:00"/>
    <x v="7"/>
    <s v="Regulated Electric (122)"/>
    <s v="Cheyenne Light Fuel &amp; Power Co"/>
    <x v="4"/>
    <x v="37"/>
  </r>
  <r>
    <n v="5"/>
    <n v="122"/>
    <x v="61"/>
    <s v="106000 Completed Constr not Classfd"/>
    <n v="1"/>
    <n v="130485.67"/>
    <n v="20032.3"/>
    <n v="0"/>
    <n v="0"/>
    <n v="0"/>
    <n v="0"/>
    <n v="150517.97"/>
    <s v="Wyoming"/>
    <d v="2022-12-01T00:00:00"/>
    <d v="2023-12-01T00:00:00"/>
    <x v="8"/>
    <s v="Regulated Electric (122)"/>
    <s v="Cheyenne Light Fuel &amp; Power Co"/>
    <x v="4"/>
    <x v="37"/>
  </r>
  <r>
    <n v="5"/>
    <n v="122"/>
    <x v="61"/>
    <s v="106000 Completed Constr not Classfd"/>
    <n v="1"/>
    <n v="150517.97"/>
    <n v="-6148.41"/>
    <n v="0"/>
    <n v="0"/>
    <n v="0"/>
    <n v="0"/>
    <n v="144369.56"/>
    <s v="Wyoming"/>
    <d v="2022-12-01T00:00:00"/>
    <d v="2023-12-01T00:00:00"/>
    <x v="9"/>
    <s v="Regulated Electric (122)"/>
    <s v="Cheyenne Light Fuel &amp; Power Co"/>
    <x v="4"/>
    <x v="37"/>
  </r>
  <r>
    <n v="5"/>
    <n v="122"/>
    <x v="61"/>
    <s v="106000 Completed Constr not Classfd"/>
    <n v="1"/>
    <n v="144369.56"/>
    <n v="-6208.9800000000005"/>
    <n v="0"/>
    <n v="0"/>
    <n v="0"/>
    <n v="0"/>
    <n v="138160.58000000002"/>
    <s v="Wyoming"/>
    <d v="2022-12-01T00:00:00"/>
    <d v="2023-12-01T00:00:00"/>
    <x v="10"/>
    <s v="Regulated Electric (122)"/>
    <s v="Cheyenne Light Fuel &amp; Power Co"/>
    <x v="4"/>
    <x v="37"/>
  </r>
  <r>
    <n v="5"/>
    <n v="122"/>
    <x v="62"/>
    <s v="106000 Completed Constr not Classfd"/>
    <n v="1"/>
    <n v="63758.3"/>
    <n v="-43004.15"/>
    <n v="0"/>
    <n v="0"/>
    <n v="0"/>
    <n v="0"/>
    <n v="20754.150000000001"/>
    <s v="Wyoming"/>
    <d v="2022-12-01T00:00:00"/>
    <d v="2023-12-01T00:00:00"/>
    <x v="11"/>
    <s v="Regulated Electric (122)"/>
    <s v="Cheyenne Light Fuel &amp; Power Co"/>
    <x v="4"/>
    <x v="37"/>
  </r>
  <r>
    <n v="5"/>
    <n v="122"/>
    <x v="62"/>
    <s v="106000 Completed Constr not Classfd"/>
    <n v="1"/>
    <n v="20754.150000000001"/>
    <n v="227567.98"/>
    <n v="0"/>
    <n v="0"/>
    <n v="0"/>
    <n v="0"/>
    <n v="248322.13"/>
    <s v="Wyoming"/>
    <d v="2022-12-01T00:00:00"/>
    <d v="2023-12-01T00:00:00"/>
    <x v="12"/>
    <s v="Regulated Electric (122)"/>
    <s v="Cheyenne Light Fuel &amp; Power Co"/>
    <x v="4"/>
    <x v="37"/>
  </r>
  <r>
    <n v="5"/>
    <n v="122"/>
    <x v="62"/>
    <s v="106000 Completed Constr not Classfd"/>
    <n v="1"/>
    <n v="248322.13"/>
    <n v="102653.03"/>
    <n v="0"/>
    <n v="0"/>
    <n v="0"/>
    <n v="0"/>
    <n v="350975.16000000003"/>
    <s v="Wyoming"/>
    <d v="2022-12-01T00:00:00"/>
    <d v="2023-12-01T00:00:00"/>
    <x v="0"/>
    <s v="Regulated Electric (122)"/>
    <s v="Cheyenne Light Fuel &amp; Power Co"/>
    <x v="4"/>
    <x v="37"/>
  </r>
  <r>
    <n v="5"/>
    <n v="122"/>
    <x v="62"/>
    <s v="106000 Completed Constr not Classfd"/>
    <n v="1"/>
    <n v="350975.16000000003"/>
    <n v="50496.87"/>
    <n v="0"/>
    <n v="0"/>
    <n v="0"/>
    <n v="0"/>
    <n v="401472.03"/>
    <s v="Wyoming"/>
    <d v="2022-12-01T00:00:00"/>
    <d v="2023-12-01T00:00:00"/>
    <x v="1"/>
    <s v="Regulated Electric (122)"/>
    <s v="Cheyenne Light Fuel &amp; Power Co"/>
    <x v="4"/>
    <x v="37"/>
  </r>
  <r>
    <n v="5"/>
    <n v="122"/>
    <x v="62"/>
    <s v="106000 Completed Constr not Classfd"/>
    <n v="1"/>
    <n v="401472.03"/>
    <n v="-36317.870000000003"/>
    <n v="0"/>
    <n v="0"/>
    <n v="0"/>
    <n v="0"/>
    <n v="365154.16000000003"/>
    <s v="Wyoming"/>
    <d v="2022-12-01T00:00:00"/>
    <d v="2023-12-01T00:00:00"/>
    <x v="2"/>
    <s v="Regulated Electric (122)"/>
    <s v="Cheyenne Light Fuel &amp; Power Co"/>
    <x v="4"/>
    <x v="37"/>
  </r>
  <r>
    <n v="5"/>
    <n v="122"/>
    <x v="62"/>
    <s v="106000 Completed Constr not Classfd"/>
    <n v="1"/>
    <n v="365154.16000000003"/>
    <n v="14929.19"/>
    <n v="0"/>
    <n v="0"/>
    <n v="0"/>
    <n v="0"/>
    <n v="380083.35000000003"/>
    <s v="Wyoming"/>
    <d v="2022-12-01T00:00:00"/>
    <d v="2023-12-01T00:00:00"/>
    <x v="3"/>
    <s v="Regulated Electric (122)"/>
    <s v="Cheyenne Light Fuel &amp; Power Co"/>
    <x v="4"/>
    <x v="37"/>
  </r>
  <r>
    <n v="5"/>
    <n v="122"/>
    <x v="62"/>
    <s v="106000 Completed Constr not Classfd"/>
    <n v="1"/>
    <n v="380083.35000000003"/>
    <n v="-269540.28000000003"/>
    <n v="0"/>
    <n v="0"/>
    <n v="0"/>
    <n v="0"/>
    <n v="110543.07"/>
    <s v="Wyoming"/>
    <d v="2022-12-01T00:00:00"/>
    <d v="2023-12-01T00:00:00"/>
    <x v="4"/>
    <s v="Regulated Electric (122)"/>
    <s v="Cheyenne Light Fuel &amp; Power Co"/>
    <x v="4"/>
    <x v="37"/>
  </r>
  <r>
    <n v="5"/>
    <n v="122"/>
    <x v="62"/>
    <s v="106000 Completed Constr not Classfd"/>
    <n v="1"/>
    <n v="110543.07"/>
    <n v="84562.74"/>
    <n v="0"/>
    <n v="0"/>
    <n v="0"/>
    <n v="0"/>
    <n v="195105.81"/>
    <s v="Wyoming"/>
    <d v="2022-12-01T00:00:00"/>
    <d v="2023-12-01T00:00:00"/>
    <x v="5"/>
    <s v="Regulated Electric (122)"/>
    <s v="Cheyenne Light Fuel &amp; Power Co"/>
    <x v="4"/>
    <x v="37"/>
  </r>
  <r>
    <n v="5"/>
    <n v="122"/>
    <x v="62"/>
    <s v="106000 Completed Constr not Classfd"/>
    <n v="1"/>
    <n v="195105.81"/>
    <n v="15946.57"/>
    <n v="0"/>
    <n v="0"/>
    <n v="0"/>
    <n v="0"/>
    <n v="211052.38"/>
    <s v="Wyoming"/>
    <d v="2022-12-01T00:00:00"/>
    <d v="2023-12-01T00:00:00"/>
    <x v="6"/>
    <s v="Regulated Electric (122)"/>
    <s v="Cheyenne Light Fuel &amp; Power Co"/>
    <x v="4"/>
    <x v="37"/>
  </r>
  <r>
    <n v="5"/>
    <n v="122"/>
    <x v="62"/>
    <s v="106000 Completed Constr not Classfd"/>
    <n v="1"/>
    <n v="211052.38"/>
    <n v="-19611.16"/>
    <n v="0"/>
    <n v="0"/>
    <n v="0"/>
    <n v="0"/>
    <n v="191441.22"/>
    <s v="Wyoming"/>
    <d v="2022-12-01T00:00:00"/>
    <d v="2023-12-01T00:00:00"/>
    <x v="7"/>
    <s v="Regulated Electric (122)"/>
    <s v="Cheyenne Light Fuel &amp; Power Co"/>
    <x v="4"/>
    <x v="37"/>
  </r>
  <r>
    <n v="5"/>
    <n v="122"/>
    <x v="62"/>
    <s v="106000 Completed Constr not Classfd"/>
    <n v="1"/>
    <n v="191441.22"/>
    <n v="24455.82"/>
    <n v="0"/>
    <n v="0"/>
    <n v="0"/>
    <n v="0"/>
    <n v="215897.04"/>
    <s v="Wyoming"/>
    <d v="2022-12-01T00:00:00"/>
    <d v="2023-12-01T00:00:00"/>
    <x v="8"/>
    <s v="Regulated Electric (122)"/>
    <s v="Cheyenne Light Fuel &amp; Power Co"/>
    <x v="4"/>
    <x v="37"/>
  </r>
  <r>
    <n v="5"/>
    <n v="122"/>
    <x v="62"/>
    <s v="106000 Completed Constr not Classfd"/>
    <n v="1"/>
    <n v="215897.04"/>
    <n v="-10487.78"/>
    <n v="0"/>
    <n v="0"/>
    <n v="0"/>
    <n v="0"/>
    <n v="205409.26"/>
    <s v="Wyoming"/>
    <d v="2022-12-01T00:00:00"/>
    <d v="2023-12-01T00:00:00"/>
    <x v="9"/>
    <s v="Regulated Electric (122)"/>
    <s v="Cheyenne Light Fuel &amp; Power Co"/>
    <x v="4"/>
    <x v="37"/>
  </r>
  <r>
    <n v="5"/>
    <n v="122"/>
    <x v="62"/>
    <s v="106000 Completed Constr not Classfd"/>
    <n v="1"/>
    <n v="205409.26"/>
    <n v="-11558.22"/>
    <n v="0"/>
    <n v="0"/>
    <n v="0"/>
    <n v="0"/>
    <n v="193851.04"/>
    <s v="Wyoming"/>
    <d v="2022-12-01T00:00:00"/>
    <d v="2023-12-01T00:00:00"/>
    <x v="10"/>
    <s v="Regulated Electric (122)"/>
    <s v="Cheyenne Light Fuel &amp; Power Co"/>
    <x v="4"/>
    <x v="37"/>
  </r>
  <r>
    <n v="5"/>
    <n v="122"/>
    <x v="63"/>
    <s v="106000 Completed Constr not Classfd"/>
    <n v="1"/>
    <n v="27345.33"/>
    <n v="-22782.06"/>
    <n v="0"/>
    <n v="0"/>
    <n v="0"/>
    <n v="0"/>
    <n v="4563.2700000000004"/>
    <s v="Wyoming"/>
    <d v="2022-12-01T00:00:00"/>
    <d v="2023-12-01T00:00:00"/>
    <x v="11"/>
    <s v="Regulated Electric (122)"/>
    <s v="Cheyenne Light Fuel &amp; Power Co"/>
    <x v="4"/>
    <x v="38"/>
  </r>
  <r>
    <n v="5"/>
    <n v="122"/>
    <x v="63"/>
    <s v="106000 Completed Constr not Classfd"/>
    <n v="1"/>
    <n v="4563.2700000000004"/>
    <n v="395.57"/>
    <n v="0"/>
    <n v="0"/>
    <n v="0"/>
    <n v="0"/>
    <n v="4958.84"/>
    <s v="Wyoming"/>
    <d v="2022-12-01T00:00:00"/>
    <d v="2023-12-01T00:00:00"/>
    <x v="12"/>
    <s v="Regulated Electric (122)"/>
    <s v="Cheyenne Light Fuel &amp; Power Co"/>
    <x v="4"/>
    <x v="38"/>
  </r>
  <r>
    <n v="5"/>
    <n v="122"/>
    <x v="63"/>
    <s v="106000 Completed Constr not Classfd"/>
    <n v="1"/>
    <n v="4958.84"/>
    <n v="1709.8500000000001"/>
    <n v="0"/>
    <n v="0"/>
    <n v="0"/>
    <n v="0"/>
    <n v="6668.6900000000005"/>
    <s v="Wyoming"/>
    <d v="2022-12-01T00:00:00"/>
    <d v="2023-12-01T00:00:00"/>
    <x v="0"/>
    <s v="Regulated Electric (122)"/>
    <s v="Cheyenne Light Fuel &amp; Power Co"/>
    <x v="4"/>
    <x v="38"/>
  </r>
  <r>
    <n v="5"/>
    <n v="122"/>
    <x v="63"/>
    <s v="106000 Completed Constr not Classfd"/>
    <n v="1"/>
    <n v="6668.6900000000005"/>
    <n v="-2981.63"/>
    <n v="0"/>
    <n v="0"/>
    <n v="0"/>
    <n v="0"/>
    <n v="3687.06"/>
    <s v="Wyoming"/>
    <d v="2022-12-01T00:00:00"/>
    <d v="2023-12-01T00:00:00"/>
    <x v="1"/>
    <s v="Regulated Electric (122)"/>
    <s v="Cheyenne Light Fuel &amp; Power Co"/>
    <x v="4"/>
    <x v="38"/>
  </r>
  <r>
    <n v="5"/>
    <n v="122"/>
    <x v="63"/>
    <s v="106000 Completed Constr not Classfd"/>
    <n v="1"/>
    <n v="3687.06"/>
    <n v="0"/>
    <n v="0"/>
    <n v="0"/>
    <n v="0"/>
    <n v="0"/>
    <n v="3687.06"/>
    <s v="Wyoming"/>
    <d v="2022-12-01T00:00:00"/>
    <d v="2023-12-01T00:00:00"/>
    <x v="2"/>
    <s v="Regulated Electric (122)"/>
    <s v="Cheyenne Light Fuel &amp; Power Co"/>
    <x v="4"/>
    <x v="38"/>
  </r>
  <r>
    <n v="5"/>
    <n v="122"/>
    <x v="63"/>
    <s v="106000 Completed Constr not Classfd"/>
    <n v="1"/>
    <n v="3687.06"/>
    <n v="0"/>
    <n v="0"/>
    <n v="0"/>
    <n v="0"/>
    <n v="0"/>
    <n v="3687.06"/>
    <s v="Wyoming"/>
    <d v="2022-12-01T00:00:00"/>
    <d v="2023-12-01T00:00:00"/>
    <x v="3"/>
    <s v="Regulated Electric (122)"/>
    <s v="Cheyenne Light Fuel &amp; Power Co"/>
    <x v="4"/>
    <x v="38"/>
  </r>
  <r>
    <n v="5"/>
    <n v="122"/>
    <x v="63"/>
    <s v="106000 Completed Constr not Classfd"/>
    <n v="1"/>
    <n v="3687.06"/>
    <n v="0"/>
    <n v="0"/>
    <n v="0"/>
    <n v="0"/>
    <n v="0"/>
    <n v="3687.06"/>
    <s v="Wyoming"/>
    <d v="2022-12-01T00:00:00"/>
    <d v="2023-12-01T00:00:00"/>
    <x v="4"/>
    <s v="Regulated Electric (122)"/>
    <s v="Cheyenne Light Fuel &amp; Power Co"/>
    <x v="4"/>
    <x v="38"/>
  </r>
  <r>
    <n v="5"/>
    <n v="122"/>
    <x v="63"/>
    <s v="106000 Completed Constr not Classfd"/>
    <n v="1"/>
    <n v="3687.06"/>
    <n v="0"/>
    <n v="0"/>
    <n v="0"/>
    <n v="0"/>
    <n v="0"/>
    <n v="3687.06"/>
    <s v="Wyoming"/>
    <d v="2022-12-01T00:00:00"/>
    <d v="2023-12-01T00:00:00"/>
    <x v="5"/>
    <s v="Regulated Electric (122)"/>
    <s v="Cheyenne Light Fuel &amp; Power Co"/>
    <x v="4"/>
    <x v="38"/>
  </r>
  <r>
    <n v="5"/>
    <n v="122"/>
    <x v="63"/>
    <s v="106000 Completed Constr not Classfd"/>
    <n v="1"/>
    <n v="3687.06"/>
    <n v="192.35"/>
    <n v="0"/>
    <n v="0"/>
    <n v="0"/>
    <n v="0"/>
    <n v="3879.41"/>
    <s v="Wyoming"/>
    <d v="2022-12-01T00:00:00"/>
    <d v="2023-12-01T00:00:00"/>
    <x v="6"/>
    <s v="Regulated Electric (122)"/>
    <s v="Cheyenne Light Fuel &amp; Power Co"/>
    <x v="4"/>
    <x v="38"/>
  </r>
  <r>
    <n v="5"/>
    <n v="122"/>
    <x v="63"/>
    <s v="106000 Completed Constr not Classfd"/>
    <n v="1"/>
    <n v="3879.41"/>
    <n v="-50.42"/>
    <n v="0"/>
    <n v="0"/>
    <n v="0"/>
    <n v="0"/>
    <n v="3828.9900000000002"/>
    <s v="Wyoming"/>
    <d v="2022-12-01T00:00:00"/>
    <d v="2023-12-01T00:00:00"/>
    <x v="7"/>
    <s v="Regulated Electric (122)"/>
    <s v="Cheyenne Light Fuel &amp; Power Co"/>
    <x v="4"/>
    <x v="38"/>
  </r>
  <r>
    <n v="5"/>
    <n v="122"/>
    <x v="63"/>
    <s v="106000 Completed Constr not Classfd"/>
    <n v="1"/>
    <n v="3828.9900000000002"/>
    <n v="223.79"/>
    <n v="0"/>
    <n v="0"/>
    <n v="0"/>
    <n v="0"/>
    <n v="4052.78"/>
    <s v="Wyoming"/>
    <d v="2022-12-01T00:00:00"/>
    <d v="2023-12-01T00:00:00"/>
    <x v="8"/>
    <s v="Regulated Electric (122)"/>
    <s v="Cheyenne Light Fuel &amp; Power Co"/>
    <x v="4"/>
    <x v="38"/>
  </r>
  <r>
    <n v="5"/>
    <n v="122"/>
    <x v="63"/>
    <s v="106000 Completed Constr not Classfd"/>
    <n v="1"/>
    <n v="4052.78"/>
    <n v="36.119999999999997"/>
    <n v="0"/>
    <n v="0"/>
    <n v="0"/>
    <n v="0"/>
    <n v="4088.9"/>
    <s v="Wyoming"/>
    <d v="2022-12-01T00:00:00"/>
    <d v="2023-12-01T00:00:00"/>
    <x v="9"/>
    <s v="Regulated Electric (122)"/>
    <s v="Cheyenne Light Fuel &amp; Power Co"/>
    <x v="4"/>
    <x v="38"/>
  </r>
  <r>
    <n v="5"/>
    <n v="122"/>
    <x v="63"/>
    <s v="106000 Completed Constr not Classfd"/>
    <n v="1"/>
    <n v="4088.9"/>
    <n v="0.21"/>
    <n v="0"/>
    <n v="0"/>
    <n v="0"/>
    <n v="0"/>
    <n v="4089.11"/>
    <s v="Wyoming"/>
    <d v="2022-12-01T00:00:00"/>
    <d v="2023-12-01T00:00:00"/>
    <x v="10"/>
    <s v="Regulated Electric (122)"/>
    <s v="Cheyenne Light Fuel &amp; Power Co"/>
    <x v="4"/>
    <x v="38"/>
  </r>
  <r>
    <n v="5"/>
    <n v="122"/>
    <x v="64"/>
    <s v="106000 Completed Constr not Classfd"/>
    <n v="1"/>
    <n v="9188.7100000000009"/>
    <n v="116650.31"/>
    <n v="0"/>
    <n v="0"/>
    <n v="0"/>
    <n v="0"/>
    <n v="125839.02"/>
    <s v="Wyoming"/>
    <d v="2022-12-01T00:00:00"/>
    <d v="2023-12-01T00:00:00"/>
    <x v="11"/>
    <s v="Regulated Electric (122)"/>
    <s v="Cheyenne Light Fuel &amp; Power Co"/>
    <x v="4"/>
    <x v="38"/>
  </r>
  <r>
    <n v="5"/>
    <n v="122"/>
    <x v="64"/>
    <s v="106000 Completed Constr not Classfd"/>
    <n v="1"/>
    <n v="125839.02"/>
    <n v="195025.66"/>
    <n v="0"/>
    <n v="0"/>
    <n v="0"/>
    <n v="0"/>
    <n v="320864.68"/>
    <s v="Wyoming"/>
    <d v="2022-12-01T00:00:00"/>
    <d v="2023-12-01T00:00:00"/>
    <x v="12"/>
    <s v="Regulated Electric (122)"/>
    <s v="Cheyenne Light Fuel &amp; Power Co"/>
    <x v="4"/>
    <x v="38"/>
  </r>
  <r>
    <n v="5"/>
    <n v="122"/>
    <x v="64"/>
    <s v="106000 Completed Constr not Classfd"/>
    <n v="1"/>
    <n v="320864.68"/>
    <n v="-286255.28999999998"/>
    <n v="0"/>
    <n v="0"/>
    <n v="0"/>
    <n v="0"/>
    <n v="34609.39"/>
    <s v="Wyoming"/>
    <d v="2022-12-01T00:00:00"/>
    <d v="2023-12-01T00:00:00"/>
    <x v="0"/>
    <s v="Regulated Electric (122)"/>
    <s v="Cheyenne Light Fuel &amp; Power Co"/>
    <x v="4"/>
    <x v="38"/>
  </r>
  <r>
    <n v="5"/>
    <n v="122"/>
    <x v="64"/>
    <s v="106000 Completed Constr not Classfd"/>
    <n v="1"/>
    <n v="34609.39"/>
    <n v="45289.16"/>
    <n v="0"/>
    <n v="0"/>
    <n v="0"/>
    <n v="0"/>
    <n v="79898.55"/>
    <s v="Wyoming"/>
    <d v="2022-12-01T00:00:00"/>
    <d v="2023-12-01T00:00:00"/>
    <x v="1"/>
    <s v="Regulated Electric (122)"/>
    <s v="Cheyenne Light Fuel &amp; Power Co"/>
    <x v="4"/>
    <x v="38"/>
  </r>
  <r>
    <n v="5"/>
    <n v="122"/>
    <x v="64"/>
    <s v="106000 Completed Constr not Classfd"/>
    <n v="1"/>
    <n v="79898.55"/>
    <n v="67458.460000000006"/>
    <n v="0"/>
    <n v="0"/>
    <n v="0"/>
    <n v="0"/>
    <n v="147357.01"/>
    <s v="Wyoming"/>
    <d v="2022-12-01T00:00:00"/>
    <d v="2023-12-01T00:00:00"/>
    <x v="2"/>
    <s v="Regulated Electric (122)"/>
    <s v="Cheyenne Light Fuel &amp; Power Co"/>
    <x v="4"/>
    <x v="38"/>
  </r>
  <r>
    <n v="5"/>
    <n v="122"/>
    <x v="64"/>
    <s v="106000 Completed Constr not Classfd"/>
    <n v="1"/>
    <n v="147357.01"/>
    <n v="59259.07"/>
    <n v="0"/>
    <n v="0"/>
    <n v="0"/>
    <n v="0"/>
    <n v="206616.08000000002"/>
    <s v="Wyoming"/>
    <d v="2022-12-01T00:00:00"/>
    <d v="2023-12-01T00:00:00"/>
    <x v="3"/>
    <s v="Regulated Electric (122)"/>
    <s v="Cheyenne Light Fuel &amp; Power Co"/>
    <x v="4"/>
    <x v="38"/>
  </r>
  <r>
    <n v="5"/>
    <n v="122"/>
    <x v="64"/>
    <s v="106000 Completed Constr not Classfd"/>
    <n v="1"/>
    <n v="206616.08000000002"/>
    <n v="78146.100000000006"/>
    <n v="0"/>
    <n v="0"/>
    <n v="0"/>
    <n v="0"/>
    <n v="284762.18"/>
    <s v="Wyoming"/>
    <d v="2022-12-01T00:00:00"/>
    <d v="2023-12-01T00:00:00"/>
    <x v="4"/>
    <s v="Regulated Electric (122)"/>
    <s v="Cheyenne Light Fuel &amp; Power Co"/>
    <x v="4"/>
    <x v="38"/>
  </r>
  <r>
    <n v="5"/>
    <n v="122"/>
    <x v="64"/>
    <s v="106000 Completed Constr not Classfd"/>
    <n v="1"/>
    <n v="284762.18"/>
    <n v="37844.11"/>
    <n v="0"/>
    <n v="0"/>
    <n v="0"/>
    <n v="0"/>
    <n v="322606.28999999998"/>
    <s v="Wyoming"/>
    <d v="2022-12-01T00:00:00"/>
    <d v="2023-12-01T00:00:00"/>
    <x v="5"/>
    <s v="Regulated Electric (122)"/>
    <s v="Cheyenne Light Fuel &amp; Power Co"/>
    <x v="4"/>
    <x v="38"/>
  </r>
  <r>
    <n v="5"/>
    <n v="122"/>
    <x v="64"/>
    <s v="106000 Completed Constr not Classfd"/>
    <n v="1"/>
    <n v="322606.28999999998"/>
    <n v="50226.9"/>
    <n v="0"/>
    <n v="0"/>
    <n v="0"/>
    <n v="0"/>
    <n v="372833.19"/>
    <s v="Wyoming"/>
    <d v="2022-12-01T00:00:00"/>
    <d v="2023-12-01T00:00:00"/>
    <x v="6"/>
    <s v="Regulated Electric (122)"/>
    <s v="Cheyenne Light Fuel &amp; Power Co"/>
    <x v="4"/>
    <x v="38"/>
  </r>
  <r>
    <n v="5"/>
    <n v="122"/>
    <x v="64"/>
    <s v="106000 Completed Constr not Classfd"/>
    <n v="1"/>
    <n v="372833.19"/>
    <n v="76738.47"/>
    <n v="0"/>
    <n v="0"/>
    <n v="0"/>
    <n v="0"/>
    <n v="449571.66000000003"/>
    <s v="Wyoming"/>
    <d v="2022-12-01T00:00:00"/>
    <d v="2023-12-01T00:00:00"/>
    <x v="7"/>
    <s v="Regulated Electric (122)"/>
    <s v="Cheyenne Light Fuel &amp; Power Co"/>
    <x v="4"/>
    <x v="38"/>
  </r>
  <r>
    <n v="5"/>
    <n v="122"/>
    <x v="64"/>
    <s v="106000 Completed Constr not Classfd"/>
    <n v="1"/>
    <n v="449571.66000000003"/>
    <n v="48408.94"/>
    <n v="0"/>
    <n v="0"/>
    <n v="0"/>
    <n v="0"/>
    <n v="497980.60000000003"/>
    <s v="Wyoming"/>
    <d v="2022-12-01T00:00:00"/>
    <d v="2023-12-01T00:00:00"/>
    <x v="8"/>
    <s v="Regulated Electric (122)"/>
    <s v="Cheyenne Light Fuel &amp; Power Co"/>
    <x v="4"/>
    <x v="38"/>
  </r>
  <r>
    <n v="5"/>
    <n v="122"/>
    <x v="64"/>
    <s v="106000 Completed Constr not Classfd"/>
    <n v="1"/>
    <n v="497980.60000000003"/>
    <n v="89587.81"/>
    <n v="0"/>
    <n v="0"/>
    <n v="0"/>
    <n v="0"/>
    <n v="587568.41"/>
    <s v="Wyoming"/>
    <d v="2022-12-01T00:00:00"/>
    <d v="2023-12-01T00:00:00"/>
    <x v="9"/>
    <s v="Regulated Electric (122)"/>
    <s v="Cheyenne Light Fuel &amp; Power Co"/>
    <x v="4"/>
    <x v="38"/>
  </r>
  <r>
    <n v="5"/>
    <n v="122"/>
    <x v="64"/>
    <s v="106000 Completed Constr not Classfd"/>
    <n v="1"/>
    <n v="587568.41"/>
    <n v="-36099.760000000002"/>
    <n v="0"/>
    <n v="0"/>
    <n v="0"/>
    <n v="0"/>
    <n v="551468.65"/>
    <s v="Wyoming"/>
    <d v="2022-12-01T00:00:00"/>
    <d v="2023-12-01T00:00:00"/>
    <x v="10"/>
    <s v="Regulated Electric (122)"/>
    <s v="Cheyenne Light Fuel &amp; Power Co"/>
    <x v="4"/>
    <x v="38"/>
  </r>
  <r>
    <n v="5"/>
    <n v="122"/>
    <x v="65"/>
    <s v="106000 Completed Constr not Classfd"/>
    <n v="1"/>
    <n v="8660.17"/>
    <n v="-8162.41"/>
    <n v="0"/>
    <n v="0"/>
    <n v="0"/>
    <n v="0"/>
    <n v="497.76"/>
    <s v="Wyoming"/>
    <d v="2022-12-01T00:00:00"/>
    <d v="2023-12-01T00:00:00"/>
    <x v="11"/>
    <s v="Regulated Electric (122)"/>
    <s v="Cheyenne Light Fuel &amp; Power Co"/>
    <x v="4"/>
    <x v="39"/>
  </r>
  <r>
    <n v="5"/>
    <n v="122"/>
    <x v="65"/>
    <s v="106000 Completed Constr not Classfd"/>
    <n v="1"/>
    <n v="497.76"/>
    <n v="3191.17"/>
    <n v="0"/>
    <n v="0"/>
    <n v="0"/>
    <n v="0"/>
    <n v="3688.9300000000003"/>
    <s v="Wyoming"/>
    <d v="2022-12-01T00:00:00"/>
    <d v="2023-12-01T00:00:00"/>
    <x v="12"/>
    <s v="Regulated Electric (122)"/>
    <s v="Cheyenne Light Fuel &amp; Power Co"/>
    <x v="4"/>
    <x v="39"/>
  </r>
  <r>
    <n v="5"/>
    <n v="122"/>
    <x v="65"/>
    <s v="106000 Completed Constr not Classfd"/>
    <n v="1"/>
    <n v="3688.9300000000003"/>
    <n v="7086.5"/>
    <n v="0"/>
    <n v="0"/>
    <n v="0"/>
    <n v="0"/>
    <n v="10775.43"/>
    <s v="Wyoming"/>
    <d v="2022-12-01T00:00:00"/>
    <d v="2023-12-01T00:00:00"/>
    <x v="0"/>
    <s v="Regulated Electric (122)"/>
    <s v="Cheyenne Light Fuel &amp; Power Co"/>
    <x v="4"/>
    <x v="39"/>
  </r>
  <r>
    <n v="5"/>
    <n v="122"/>
    <x v="65"/>
    <s v="106000 Completed Constr not Classfd"/>
    <n v="1"/>
    <n v="10775.43"/>
    <n v="-9713.880000000001"/>
    <n v="0"/>
    <n v="0"/>
    <n v="0"/>
    <n v="0"/>
    <n v="1061.55"/>
    <s v="Wyoming"/>
    <d v="2022-12-01T00:00:00"/>
    <d v="2023-12-01T00:00:00"/>
    <x v="1"/>
    <s v="Regulated Electric (122)"/>
    <s v="Cheyenne Light Fuel &amp; Power Co"/>
    <x v="4"/>
    <x v="39"/>
  </r>
  <r>
    <n v="5"/>
    <n v="122"/>
    <x v="65"/>
    <s v="106000 Completed Constr not Classfd"/>
    <n v="1"/>
    <n v="1061.55"/>
    <n v="3142.58"/>
    <n v="0"/>
    <n v="0"/>
    <n v="0"/>
    <n v="0"/>
    <n v="4204.13"/>
    <s v="Wyoming"/>
    <d v="2022-12-01T00:00:00"/>
    <d v="2023-12-01T00:00:00"/>
    <x v="2"/>
    <s v="Regulated Electric (122)"/>
    <s v="Cheyenne Light Fuel &amp; Power Co"/>
    <x v="4"/>
    <x v="39"/>
  </r>
  <r>
    <n v="5"/>
    <n v="122"/>
    <x v="65"/>
    <s v="106000 Completed Constr not Classfd"/>
    <n v="1"/>
    <n v="4204.13"/>
    <n v="5121.74"/>
    <n v="0"/>
    <n v="0"/>
    <n v="0"/>
    <n v="0"/>
    <n v="9325.8700000000008"/>
    <s v="Wyoming"/>
    <d v="2022-12-01T00:00:00"/>
    <d v="2023-12-01T00:00:00"/>
    <x v="3"/>
    <s v="Regulated Electric (122)"/>
    <s v="Cheyenne Light Fuel &amp; Power Co"/>
    <x v="4"/>
    <x v="39"/>
  </r>
  <r>
    <n v="5"/>
    <n v="122"/>
    <x v="65"/>
    <s v="106000 Completed Constr not Classfd"/>
    <n v="1"/>
    <n v="9325.8700000000008"/>
    <n v="-9319.41"/>
    <n v="0"/>
    <n v="0"/>
    <n v="0"/>
    <n v="0"/>
    <n v="6.46"/>
    <s v="Wyoming"/>
    <d v="2022-12-01T00:00:00"/>
    <d v="2023-12-01T00:00:00"/>
    <x v="4"/>
    <s v="Regulated Electric (122)"/>
    <s v="Cheyenne Light Fuel &amp; Power Co"/>
    <x v="4"/>
    <x v="39"/>
  </r>
  <r>
    <n v="5"/>
    <n v="122"/>
    <x v="65"/>
    <s v="106000 Completed Constr not Classfd"/>
    <n v="1"/>
    <n v="6.46"/>
    <n v="3341.84"/>
    <n v="0"/>
    <n v="0"/>
    <n v="0"/>
    <n v="0"/>
    <n v="3348.3"/>
    <s v="Wyoming"/>
    <d v="2022-12-01T00:00:00"/>
    <d v="2023-12-01T00:00:00"/>
    <x v="5"/>
    <s v="Regulated Electric (122)"/>
    <s v="Cheyenne Light Fuel &amp; Power Co"/>
    <x v="4"/>
    <x v="39"/>
  </r>
  <r>
    <n v="5"/>
    <n v="122"/>
    <x v="65"/>
    <s v="106000 Completed Constr not Classfd"/>
    <n v="1"/>
    <n v="3348.3"/>
    <n v="5942.66"/>
    <n v="0"/>
    <n v="0"/>
    <n v="0"/>
    <n v="0"/>
    <n v="9290.9600000000009"/>
    <s v="Wyoming"/>
    <d v="2022-12-01T00:00:00"/>
    <d v="2023-12-01T00:00:00"/>
    <x v="6"/>
    <s v="Regulated Electric (122)"/>
    <s v="Cheyenne Light Fuel &amp; Power Co"/>
    <x v="4"/>
    <x v="39"/>
  </r>
  <r>
    <n v="5"/>
    <n v="122"/>
    <x v="65"/>
    <s v="106000 Completed Constr not Classfd"/>
    <n v="1"/>
    <n v="9290.9600000000009"/>
    <n v="-8888.65"/>
    <n v="0"/>
    <n v="0"/>
    <n v="0"/>
    <n v="0"/>
    <n v="402.31"/>
    <s v="Wyoming"/>
    <d v="2022-12-01T00:00:00"/>
    <d v="2023-12-01T00:00:00"/>
    <x v="7"/>
    <s v="Regulated Electric (122)"/>
    <s v="Cheyenne Light Fuel &amp; Power Co"/>
    <x v="4"/>
    <x v="39"/>
  </r>
  <r>
    <n v="5"/>
    <n v="122"/>
    <x v="65"/>
    <s v="106000 Completed Constr not Classfd"/>
    <n v="1"/>
    <n v="402.31"/>
    <n v="7920.63"/>
    <n v="0"/>
    <n v="0"/>
    <n v="0"/>
    <n v="0"/>
    <n v="8322.94"/>
    <s v="Wyoming"/>
    <d v="2022-12-01T00:00:00"/>
    <d v="2023-12-01T00:00:00"/>
    <x v="8"/>
    <s v="Regulated Electric (122)"/>
    <s v="Cheyenne Light Fuel &amp; Power Co"/>
    <x v="4"/>
    <x v="39"/>
  </r>
  <r>
    <n v="5"/>
    <n v="122"/>
    <x v="65"/>
    <s v="106000 Completed Constr not Classfd"/>
    <n v="1"/>
    <n v="8322.94"/>
    <n v="148053.38"/>
    <n v="0"/>
    <n v="0"/>
    <n v="0"/>
    <n v="0"/>
    <n v="156376.32000000001"/>
    <s v="Wyoming"/>
    <d v="2022-12-01T00:00:00"/>
    <d v="2023-12-01T00:00:00"/>
    <x v="9"/>
    <s v="Regulated Electric (122)"/>
    <s v="Cheyenne Light Fuel &amp; Power Co"/>
    <x v="4"/>
    <x v="39"/>
  </r>
  <r>
    <n v="5"/>
    <n v="122"/>
    <x v="65"/>
    <s v="106000 Completed Constr not Classfd"/>
    <n v="1"/>
    <n v="156376.32000000001"/>
    <n v="-13765.03"/>
    <n v="0"/>
    <n v="0"/>
    <n v="0"/>
    <n v="0"/>
    <n v="142611.29"/>
    <s v="Wyoming"/>
    <d v="2022-12-01T00:00:00"/>
    <d v="2023-12-01T00:00:00"/>
    <x v="10"/>
    <s v="Regulated Electric (122)"/>
    <s v="Cheyenne Light Fuel &amp; Power Co"/>
    <x v="4"/>
    <x v="39"/>
  </r>
  <r>
    <n v="5"/>
    <n v="122"/>
    <x v="66"/>
    <s v="106000 Completed Constr not Classfd"/>
    <n v="1"/>
    <n v="0"/>
    <n v="0"/>
    <n v="0"/>
    <n v="0"/>
    <n v="0"/>
    <n v="0"/>
    <n v="0"/>
    <s v="Wyoming"/>
    <d v="2022-12-01T00:00:00"/>
    <d v="2023-12-01T00:00:00"/>
    <x v="11"/>
    <s v="Regulated Electric (122)"/>
    <s v="Cheyenne Light Fuel &amp; Power Co"/>
    <x v="4"/>
    <x v="39"/>
  </r>
  <r>
    <n v="5"/>
    <n v="122"/>
    <x v="66"/>
    <s v="106000 Completed Constr not Classfd"/>
    <n v="1"/>
    <n v="0"/>
    <n v="0"/>
    <n v="0"/>
    <n v="0"/>
    <n v="0"/>
    <n v="0"/>
    <n v="0"/>
    <s v="Wyoming"/>
    <d v="2022-12-01T00:00:00"/>
    <d v="2023-12-01T00:00:00"/>
    <x v="12"/>
    <s v="Regulated Electric (122)"/>
    <s v="Cheyenne Light Fuel &amp; Power Co"/>
    <x v="4"/>
    <x v="39"/>
  </r>
  <r>
    <n v="5"/>
    <n v="122"/>
    <x v="66"/>
    <s v="106000 Completed Constr not Classfd"/>
    <n v="1"/>
    <n v="0"/>
    <n v="0"/>
    <n v="0"/>
    <n v="0"/>
    <n v="0"/>
    <n v="0"/>
    <n v="0"/>
    <s v="Wyoming"/>
    <d v="2022-12-01T00:00:00"/>
    <d v="2023-12-01T00:00:00"/>
    <x v="0"/>
    <s v="Regulated Electric (122)"/>
    <s v="Cheyenne Light Fuel &amp; Power Co"/>
    <x v="4"/>
    <x v="39"/>
  </r>
  <r>
    <n v="5"/>
    <n v="122"/>
    <x v="66"/>
    <s v="106000 Completed Constr not Classfd"/>
    <n v="1"/>
    <n v="0"/>
    <n v="0"/>
    <n v="0"/>
    <n v="0"/>
    <n v="0"/>
    <n v="0"/>
    <n v="0"/>
    <s v="Wyoming"/>
    <d v="2022-12-01T00:00:00"/>
    <d v="2023-12-01T00:00:00"/>
    <x v="1"/>
    <s v="Regulated Electric (122)"/>
    <s v="Cheyenne Light Fuel &amp; Power Co"/>
    <x v="4"/>
    <x v="39"/>
  </r>
  <r>
    <n v="5"/>
    <n v="122"/>
    <x v="66"/>
    <s v="106000 Completed Constr not Classfd"/>
    <n v="1"/>
    <n v="0"/>
    <n v="0"/>
    <n v="0"/>
    <n v="0"/>
    <n v="0"/>
    <n v="0"/>
    <n v="0"/>
    <s v="Wyoming"/>
    <d v="2022-12-01T00:00:00"/>
    <d v="2023-12-01T00:00:00"/>
    <x v="2"/>
    <s v="Regulated Electric (122)"/>
    <s v="Cheyenne Light Fuel &amp; Power Co"/>
    <x v="4"/>
    <x v="39"/>
  </r>
  <r>
    <n v="5"/>
    <n v="122"/>
    <x v="66"/>
    <s v="106000 Completed Constr not Classfd"/>
    <n v="1"/>
    <n v="0"/>
    <n v="0"/>
    <n v="0"/>
    <n v="0"/>
    <n v="0"/>
    <n v="0"/>
    <n v="0"/>
    <s v="Wyoming"/>
    <d v="2022-12-01T00:00:00"/>
    <d v="2023-12-01T00:00:00"/>
    <x v="3"/>
    <s v="Regulated Electric (122)"/>
    <s v="Cheyenne Light Fuel &amp; Power Co"/>
    <x v="4"/>
    <x v="39"/>
  </r>
  <r>
    <n v="5"/>
    <n v="122"/>
    <x v="66"/>
    <s v="106000 Completed Constr not Classfd"/>
    <n v="1"/>
    <n v="0"/>
    <n v="0"/>
    <n v="0"/>
    <n v="0"/>
    <n v="0"/>
    <n v="0"/>
    <n v="0"/>
    <s v="Wyoming"/>
    <d v="2022-12-01T00:00:00"/>
    <d v="2023-12-01T00:00:00"/>
    <x v="4"/>
    <s v="Regulated Electric (122)"/>
    <s v="Cheyenne Light Fuel &amp; Power Co"/>
    <x v="4"/>
    <x v="39"/>
  </r>
  <r>
    <n v="5"/>
    <n v="122"/>
    <x v="66"/>
    <s v="106000 Completed Constr not Classfd"/>
    <n v="1"/>
    <n v="0"/>
    <n v="0"/>
    <n v="0"/>
    <n v="0"/>
    <n v="0"/>
    <n v="0"/>
    <n v="0"/>
    <s v="Wyoming"/>
    <d v="2022-12-01T00:00:00"/>
    <d v="2023-12-01T00:00:00"/>
    <x v="5"/>
    <s v="Regulated Electric (122)"/>
    <s v="Cheyenne Light Fuel &amp; Power Co"/>
    <x v="4"/>
    <x v="39"/>
  </r>
  <r>
    <n v="5"/>
    <n v="122"/>
    <x v="66"/>
    <s v="106000 Completed Constr not Classfd"/>
    <n v="1"/>
    <n v="0"/>
    <n v="0"/>
    <n v="0"/>
    <n v="0"/>
    <n v="0"/>
    <n v="0"/>
    <n v="0"/>
    <s v="Wyoming"/>
    <d v="2022-12-01T00:00:00"/>
    <d v="2023-12-01T00:00:00"/>
    <x v="6"/>
    <s v="Regulated Electric (122)"/>
    <s v="Cheyenne Light Fuel &amp; Power Co"/>
    <x v="4"/>
    <x v="39"/>
  </r>
  <r>
    <n v="5"/>
    <n v="122"/>
    <x v="66"/>
    <s v="106000 Completed Constr not Classfd"/>
    <n v="1"/>
    <n v="0"/>
    <n v="0"/>
    <n v="0"/>
    <n v="0"/>
    <n v="0"/>
    <n v="0"/>
    <n v="0"/>
    <s v="Wyoming"/>
    <d v="2022-12-01T00:00:00"/>
    <d v="2023-12-01T00:00:00"/>
    <x v="7"/>
    <s v="Regulated Electric (122)"/>
    <s v="Cheyenne Light Fuel &amp; Power Co"/>
    <x v="4"/>
    <x v="39"/>
  </r>
  <r>
    <n v="5"/>
    <n v="122"/>
    <x v="66"/>
    <s v="106000 Completed Constr not Classfd"/>
    <n v="1"/>
    <n v="0"/>
    <n v="0"/>
    <n v="0"/>
    <n v="0"/>
    <n v="0"/>
    <n v="0"/>
    <n v="0"/>
    <s v="Wyoming"/>
    <d v="2022-12-01T00:00:00"/>
    <d v="2023-12-01T00:00:00"/>
    <x v="8"/>
    <s v="Regulated Electric (122)"/>
    <s v="Cheyenne Light Fuel &amp; Power Co"/>
    <x v="4"/>
    <x v="39"/>
  </r>
  <r>
    <n v="5"/>
    <n v="122"/>
    <x v="66"/>
    <s v="106000 Completed Constr not Classfd"/>
    <n v="1"/>
    <n v="0"/>
    <n v="0"/>
    <n v="0"/>
    <n v="0"/>
    <n v="0"/>
    <n v="0"/>
    <n v="0"/>
    <s v="Wyoming"/>
    <d v="2022-12-01T00:00:00"/>
    <d v="2023-12-01T00:00:00"/>
    <x v="9"/>
    <s v="Regulated Electric (122)"/>
    <s v="Cheyenne Light Fuel &amp; Power Co"/>
    <x v="4"/>
    <x v="39"/>
  </r>
  <r>
    <n v="5"/>
    <n v="122"/>
    <x v="66"/>
    <s v="106000 Completed Constr not Classfd"/>
    <n v="1"/>
    <n v="0"/>
    <n v="0"/>
    <n v="0"/>
    <n v="0"/>
    <n v="0"/>
    <n v="0"/>
    <n v="0"/>
    <s v="Wyoming"/>
    <d v="2022-12-01T00:00:00"/>
    <d v="2023-12-01T00:00:00"/>
    <x v="10"/>
    <s v="Regulated Electric (122)"/>
    <s v="Cheyenne Light Fuel &amp; Power Co"/>
    <x v="4"/>
    <x v="39"/>
  </r>
  <r>
    <n v="5"/>
    <n v="122"/>
    <x v="67"/>
    <s v="106000 Completed Constr not Classfd"/>
    <n v="1"/>
    <n v="8660.2100000000009"/>
    <n v="-8162.4400000000005"/>
    <n v="0"/>
    <n v="0"/>
    <n v="0"/>
    <n v="0"/>
    <n v="497.77000000000004"/>
    <s v="Wyoming"/>
    <d v="2022-12-01T00:00:00"/>
    <d v="2023-12-01T00:00:00"/>
    <x v="11"/>
    <s v="Regulated Electric (122)"/>
    <s v="Cheyenne Light Fuel &amp; Power Co"/>
    <x v="4"/>
    <x v="39"/>
  </r>
  <r>
    <n v="5"/>
    <n v="122"/>
    <x v="67"/>
    <s v="106000 Completed Constr not Classfd"/>
    <n v="1"/>
    <n v="497.77000000000004"/>
    <n v="3191.2200000000003"/>
    <n v="0"/>
    <n v="0"/>
    <n v="0"/>
    <n v="0"/>
    <n v="3688.9900000000002"/>
    <s v="Wyoming"/>
    <d v="2022-12-01T00:00:00"/>
    <d v="2023-12-01T00:00:00"/>
    <x v="12"/>
    <s v="Regulated Electric (122)"/>
    <s v="Cheyenne Light Fuel &amp; Power Co"/>
    <x v="4"/>
    <x v="39"/>
  </r>
  <r>
    <n v="5"/>
    <n v="122"/>
    <x v="67"/>
    <s v="106000 Completed Constr not Classfd"/>
    <n v="1"/>
    <n v="3688.9900000000002"/>
    <n v="7086.63"/>
    <n v="0"/>
    <n v="0"/>
    <n v="0"/>
    <n v="0"/>
    <n v="10775.62"/>
    <s v="Wyoming"/>
    <d v="2022-12-01T00:00:00"/>
    <d v="2023-12-01T00:00:00"/>
    <x v="0"/>
    <s v="Regulated Electric (122)"/>
    <s v="Cheyenne Light Fuel &amp; Power Co"/>
    <x v="4"/>
    <x v="39"/>
  </r>
  <r>
    <n v="5"/>
    <n v="122"/>
    <x v="67"/>
    <s v="106000 Completed Constr not Classfd"/>
    <n v="1"/>
    <n v="10775.62"/>
    <n v="-9714.07"/>
    <n v="0"/>
    <n v="0"/>
    <n v="0"/>
    <n v="0"/>
    <n v="1061.55"/>
    <s v="Wyoming"/>
    <d v="2022-12-01T00:00:00"/>
    <d v="2023-12-01T00:00:00"/>
    <x v="1"/>
    <s v="Regulated Electric (122)"/>
    <s v="Cheyenne Light Fuel &amp; Power Co"/>
    <x v="4"/>
    <x v="39"/>
  </r>
  <r>
    <n v="5"/>
    <n v="122"/>
    <x v="67"/>
    <s v="106000 Completed Constr not Classfd"/>
    <n v="1"/>
    <n v="1061.55"/>
    <n v="3142.6"/>
    <n v="0"/>
    <n v="0"/>
    <n v="0"/>
    <n v="0"/>
    <n v="4204.1499999999996"/>
    <s v="Wyoming"/>
    <d v="2022-12-01T00:00:00"/>
    <d v="2023-12-01T00:00:00"/>
    <x v="2"/>
    <s v="Regulated Electric (122)"/>
    <s v="Cheyenne Light Fuel &amp; Power Co"/>
    <x v="4"/>
    <x v="39"/>
  </r>
  <r>
    <n v="5"/>
    <n v="122"/>
    <x v="67"/>
    <s v="106000 Completed Constr not Classfd"/>
    <n v="1"/>
    <n v="4204.1499999999996"/>
    <n v="5121.79"/>
    <n v="0"/>
    <n v="0"/>
    <n v="0"/>
    <n v="0"/>
    <n v="9325.94"/>
    <s v="Wyoming"/>
    <d v="2022-12-01T00:00:00"/>
    <d v="2023-12-01T00:00:00"/>
    <x v="3"/>
    <s v="Regulated Electric (122)"/>
    <s v="Cheyenne Light Fuel &amp; Power Co"/>
    <x v="4"/>
    <x v="39"/>
  </r>
  <r>
    <n v="5"/>
    <n v="122"/>
    <x v="67"/>
    <s v="106000 Completed Constr not Classfd"/>
    <n v="1"/>
    <n v="9325.94"/>
    <n v="-9319.48"/>
    <n v="0"/>
    <n v="0"/>
    <n v="0"/>
    <n v="0"/>
    <n v="6.46"/>
    <s v="Wyoming"/>
    <d v="2022-12-01T00:00:00"/>
    <d v="2023-12-01T00:00:00"/>
    <x v="4"/>
    <s v="Regulated Electric (122)"/>
    <s v="Cheyenne Light Fuel &amp; Power Co"/>
    <x v="4"/>
    <x v="39"/>
  </r>
  <r>
    <n v="5"/>
    <n v="122"/>
    <x v="67"/>
    <s v="106000 Completed Constr not Classfd"/>
    <n v="1"/>
    <n v="6.46"/>
    <n v="3341.86"/>
    <n v="0"/>
    <n v="0"/>
    <n v="0"/>
    <n v="0"/>
    <n v="3348.32"/>
    <s v="Wyoming"/>
    <d v="2022-12-01T00:00:00"/>
    <d v="2023-12-01T00:00:00"/>
    <x v="5"/>
    <s v="Regulated Electric (122)"/>
    <s v="Cheyenne Light Fuel &amp; Power Co"/>
    <x v="4"/>
    <x v="39"/>
  </r>
  <r>
    <n v="5"/>
    <n v="122"/>
    <x v="67"/>
    <s v="106000 Completed Constr not Classfd"/>
    <n v="1"/>
    <n v="3348.32"/>
    <n v="5942.71"/>
    <n v="0"/>
    <n v="0"/>
    <n v="0"/>
    <n v="0"/>
    <n v="9291.0300000000007"/>
    <s v="Wyoming"/>
    <d v="2022-12-01T00:00:00"/>
    <d v="2023-12-01T00:00:00"/>
    <x v="6"/>
    <s v="Regulated Electric (122)"/>
    <s v="Cheyenne Light Fuel &amp; Power Co"/>
    <x v="4"/>
    <x v="39"/>
  </r>
  <r>
    <n v="5"/>
    <n v="122"/>
    <x v="67"/>
    <s v="106000 Completed Constr not Classfd"/>
    <n v="1"/>
    <n v="9291.0300000000007"/>
    <n v="-8888.7100000000009"/>
    <n v="0"/>
    <n v="0"/>
    <n v="0"/>
    <n v="0"/>
    <n v="402.32"/>
    <s v="Wyoming"/>
    <d v="2022-12-01T00:00:00"/>
    <d v="2023-12-01T00:00:00"/>
    <x v="7"/>
    <s v="Regulated Electric (122)"/>
    <s v="Cheyenne Light Fuel &amp; Power Co"/>
    <x v="4"/>
    <x v="39"/>
  </r>
  <r>
    <n v="5"/>
    <n v="122"/>
    <x v="67"/>
    <s v="106000 Completed Constr not Classfd"/>
    <n v="1"/>
    <n v="402.32"/>
    <n v="7920.8200000000006"/>
    <n v="0"/>
    <n v="0"/>
    <n v="0"/>
    <n v="0"/>
    <n v="8323.14"/>
    <s v="Wyoming"/>
    <d v="2022-12-01T00:00:00"/>
    <d v="2023-12-01T00:00:00"/>
    <x v="8"/>
    <s v="Regulated Electric (122)"/>
    <s v="Cheyenne Light Fuel &amp; Power Co"/>
    <x v="4"/>
    <x v="39"/>
  </r>
  <r>
    <n v="5"/>
    <n v="122"/>
    <x v="67"/>
    <s v="106000 Completed Constr not Classfd"/>
    <n v="1"/>
    <n v="8323.14"/>
    <n v="2802.86"/>
    <n v="0"/>
    <n v="0"/>
    <n v="0"/>
    <n v="0"/>
    <n v="11126"/>
    <s v="Wyoming"/>
    <d v="2022-12-01T00:00:00"/>
    <d v="2023-12-01T00:00:00"/>
    <x v="9"/>
    <s v="Regulated Electric (122)"/>
    <s v="Cheyenne Light Fuel &amp; Power Co"/>
    <x v="4"/>
    <x v="39"/>
  </r>
  <r>
    <n v="5"/>
    <n v="122"/>
    <x v="67"/>
    <s v="106000 Completed Constr not Classfd"/>
    <n v="1"/>
    <n v="11126"/>
    <n v="-11126"/>
    <n v="0"/>
    <n v="0"/>
    <n v="0"/>
    <n v="0"/>
    <n v="0"/>
    <s v="Wyoming"/>
    <d v="2022-12-01T00:00:00"/>
    <d v="2023-12-01T00:00:00"/>
    <x v="10"/>
    <s v="Regulated Electric (122)"/>
    <s v="Cheyenne Light Fuel &amp; Power Co"/>
    <x v="4"/>
    <x v="39"/>
  </r>
  <r>
    <n v="5"/>
    <n v="122"/>
    <x v="68"/>
    <s v="106000 Completed Constr not Classfd"/>
    <n v="1"/>
    <n v="2101.15"/>
    <n v="0"/>
    <n v="0"/>
    <n v="0"/>
    <n v="0"/>
    <n v="0"/>
    <n v="2101.15"/>
    <s v="Wyoming"/>
    <d v="2022-12-01T00:00:00"/>
    <d v="2023-12-01T00:00:00"/>
    <x v="11"/>
    <s v="Regulated Electric (122)"/>
    <s v="Cheyenne Light Fuel &amp; Power Co"/>
    <x v="4"/>
    <x v="40"/>
  </r>
  <r>
    <n v="5"/>
    <n v="122"/>
    <x v="68"/>
    <s v="106000 Completed Constr not Classfd"/>
    <n v="1"/>
    <n v="2101.15"/>
    <n v="0"/>
    <n v="0"/>
    <n v="0"/>
    <n v="0"/>
    <n v="0"/>
    <n v="2101.15"/>
    <s v="Wyoming"/>
    <d v="2022-12-01T00:00:00"/>
    <d v="2023-12-01T00:00:00"/>
    <x v="12"/>
    <s v="Regulated Electric (122)"/>
    <s v="Cheyenne Light Fuel &amp; Power Co"/>
    <x v="4"/>
    <x v="40"/>
  </r>
  <r>
    <n v="5"/>
    <n v="122"/>
    <x v="68"/>
    <s v="106000 Completed Constr not Classfd"/>
    <n v="1"/>
    <n v="2101.15"/>
    <n v="0"/>
    <n v="0"/>
    <n v="0"/>
    <n v="0"/>
    <n v="0"/>
    <n v="2101.15"/>
    <s v="Wyoming"/>
    <d v="2022-12-01T00:00:00"/>
    <d v="2023-12-01T00:00:00"/>
    <x v="0"/>
    <s v="Regulated Electric (122)"/>
    <s v="Cheyenne Light Fuel &amp; Power Co"/>
    <x v="4"/>
    <x v="40"/>
  </r>
  <r>
    <n v="5"/>
    <n v="122"/>
    <x v="68"/>
    <s v="106000 Completed Constr not Classfd"/>
    <n v="1"/>
    <n v="2101.15"/>
    <n v="0"/>
    <n v="0"/>
    <n v="0"/>
    <n v="0"/>
    <n v="0"/>
    <n v="2101.15"/>
    <s v="Wyoming"/>
    <d v="2022-12-01T00:00:00"/>
    <d v="2023-12-01T00:00:00"/>
    <x v="1"/>
    <s v="Regulated Electric (122)"/>
    <s v="Cheyenne Light Fuel &amp; Power Co"/>
    <x v="4"/>
    <x v="40"/>
  </r>
  <r>
    <n v="5"/>
    <n v="122"/>
    <x v="68"/>
    <s v="106000 Completed Constr not Classfd"/>
    <n v="1"/>
    <n v="2101.15"/>
    <n v="0"/>
    <n v="0"/>
    <n v="0"/>
    <n v="0"/>
    <n v="0"/>
    <n v="2101.15"/>
    <s v="Wyoming"/>
    <d v="2022-12-01T00:00:00"/>
    <d v="2023-12-01T00:00:00"/>
    <x v="2"/>
    <s v="Regulated Electric (122)"/>
    <s v="Cheyenne Light Fuel &amp; Power Co"/>
    <x v="4"/>
    <x v="40"/>
  </r>
  <r>
    <n v="5"/>
    <n v="122"/>
    <x v="68"/>
    <s v="106000 Completed Constr not Classfd"/>
    <n v="1"/>
    <n v="2101.15"/>
    <n v="0"/>
    <n v="0"/>
    <n v="0"/>
    <n v="0"/>
    <n v="0"/>
    <n v="2101.15"/>
    <s v="Wyoming"/>
    <d v="2022-12-01T00:00:00"/>
    <d v="2023-12-01T00:00:00"/>
    <x v="3"/>
    <s v="Regulated Electric (122)"/>
    <s v="Cheyenne Light Fuel &amp; Power Co"/>
    <x v="4"/>
    <x v="40"/>
  </r>
  <r>
    <n v="5"/>
    <n v="122"/>
    <x v="68"/>
    <s v="106000 Completed Constr not Classfd"/>
    <n v="1"/>
    <n v="2101.15"/>
    <n v="0"/>
    <n v="0"/>
    <n v="0"/>
    <n v="0"/>
    <n v="0"/>
    <n v="2101.15"/>
    <s v="Wyoming"/>
    <d v="2022-12-01T00:00:00"/>
    <d v="2023-12-01T00:00:00"/>
    <x v="4"/>
    <s v="Regulated Electric (122)"/>
    <s v="Cheyenne Light Fuel &amp; Power Co"/>
    <x v="4"/>
    <x v="40"/>
  </r>
  <r>
    <n v="5"/>
    <n v="122"/>
    <x v="68"/>
    <s v="106000 Completed Constr not Classfd"/>
    <n v="1"/>
    <n v="2101.15"/>
    <n v="0"/>
    <n v="0"/>
    <n v="0"/>
    <n v="0"/>
    <n v="0"/>
    <n v="2101.15"/>
    <s v="Wyoming"/>
    <d v="2022-12-01T00:00:00"/>
    <d v="2023-12-01T00:00:00"/>
    <x v="5"/>
    <s v="Regulated Electric (122)"/>
    <s v="Cheyenne Light Fuel &amp; Power Co"/>
    <x v="4"/>
    <x v="40"/>
  </r>
  <r>
    <n v="5"/>
    <n v="122"/>
    <x v="68"/>
    <s v="106000 Completed Constr not Classfd"/>
    <n v="1"/>
    <n v="2101.15"/>
    <n v="0"/>
    <n v="0"/>
    <n v="0"/>
    <n v="0"/>
    <n v="0"/>
    <n v="2101.15"/>
    <s v="Wyoming"/>
    <d v="2022-12-01T00:00:00"/>
    <d v="2023-12-01T00:00:00"/>
    <x v="6"/>
    <s v="Regulated Electric (122)"/>
    <s v="Cheyenne Light Fuel &amp; Power Co"/>
    <x v="4"/>
    <x v="40"/>
  </r>
  <r>
    <n v="5"/>
    <n v="122"/>
    <x v="68"/>
    <s v="106000 Completed Constr not Classfd"/>
    <n v="1"/>
    <n v="2101.15"/>
    <n v="0"/>
    <n v="0"/>
    <n v="0"/>
    <n v="0"/>
    <n v="0"/>
    <n v="2101.15"/>
    <s v="Wyoming"/>
    <d v="2022-12-01T00:00:00"/>
    <d v="2023-12-01T00:00:00"/>
    <x v="7"/>
    <s v="Regulated Electric (122)"/>
    <s v="Cheyenne Light Fuel &amp; Power Co"/>
    <x v="4"/>
    <x v="40"/>
  </r>
  <r>
    <n v="5"/>
    <n v="122"/>
    <x v="68"/>
    <s v="106000 Completed Constr not Classfd"/>
    <n v="1"/>
    <n v="2101.15"/>
    <n v="0"/>
    <n v="0"/>
    <n v="0"/>
    <n v="0"/>
    <n v="0"/>
    <n v="2101.15"/>
    <s v="Wyoming"/>
    <d v="2022-12-01T00:00:00"/>
    <d v="2023-12-01T00:00:00"/>
    <x v="8"/>
    <s v="Regulated Electric (122)"/>
    <s v="Cheyenne Light Fuel &amp; Power Co"/>
    <x v="4"/>
    <x v="40"/>
  </r>
  <r>
    <n v="5"/>
    <n v="122"/>
    <x v="68"/>
    <s v="106000 Completed Constr not Classfd"/>
    <n v="1"/>
    <n v="2101.15"/>
    <n v="0"/>
    <n v="0"/>
    <n v="0"/>
    <n v="0"/>
    <n v="0"/>
    <n v="2101.15"/>
    <s v="Wyoming"/>
    <d v="2022-12-01T00:00:00"/>
    <d v="2023-12-01T00:00:00"/>
    <x v="9"/>
    <s v="Regulated Electric (122)"/>
    <s v="Cheyenne Light Fuel &amp; Power Co"/>
    <x v="4"/>
    <x v="40"/>
  </r>
  <r>
    <n v="5"/>
    <n v="122"/>
    <x v="68"/>
    <s v="106000 Completed Constr not Classfd"/>
    <n v="1"/>
    <n v="2101.15"/>
    <n v="0"/>
    <n v="0"/>
    <n v="0"/>
    <n v="0"/>
    <n v="0"/>
    <n v="2101.15"/>
    <s v="Wyoming"/>
    <d v="2022-12-01T00:00:00"/>
    <d v="2023-12-01T00:00:00"/>
    <x v="10"/>
    <s v="Regulated Electric (122)"/>
    <s v="Cheyenne Light Fuel &amp; Power Co"/>
    <x v="4"/>
    <x v="40"/>
  </r>
  <r>
    <n v="5"/>
    <n v="122"/>
    <x v="69"/>
    <s v="106000 Completed Constr not Classfd"/>
    <n v="1"/>
    <n v="333488.03000000003"/>
    <n v="-63660.060000000005"/>
    <n v="0"/>
    <n v="0"/>
    <n v="0"/>
    <n v="0"/>
    <n v="269827.97000000003"/>
    <s v="Wyoming"/>
    <d v="2022-12-01T00:00:00"/>
    <d v="2023-12-01T00:00:00"/>
    <x v="11"/>
    <s v="Regulated Electric (122)"/>
    <s v="Cheyenne Light Fuel &amp; Power Co"/>
    <x v="4"/>
    <x v="41"/>
  </r>
  <r>
    <n v="5"/>
    <n v="122"/>
    <x v="69"/>
    <s v="106000 Completed Constr not Classfd"/>
    <n v="1"/>
    <n v="269827.97000000003"/>
    <n v="-98306.32"/>
    <n v="0"/>
    <n v="0"/>
    <n v="0"/>
    <n v="0"/>
    <n v="171521.65"/>
    <s v="Wyoming"/>
    <d v="2022-12-01T00:00:00"/>
    <d v="2023-12-01T00:00:00"/>
    <x v="12"/>
    <s v="Regulated Electric (122)"/>
    <s v="Cheyenne Light Fuel &amp; Power Co"/>
    <x v="4"/>
    <x v="41"/>
  </r>
  <r>
    <n v="5"/>
    <n v="122"/>
    <x v="69"/>
    <s v="106000 Completed Constr not Classfd"/>
    <n v="1"/>
    <n v="171521.65"/>
    <n v="-32845.07"/>
    <n v="0"/>
    <n v="0"/>
    <n v="0"/>
    <n v="0"/>
    <n v="138676.58000000002"/>
    <s v="Wyoming"/>
    <d v="2022-12-01T00:00:00"/>
    <d v="2023-12-01T00:00:00"/>
    <x v="0"/>
    <s v="Regulated Electric (122)"/>
    <s v="Cheyenne Light Fuel &amp; Power Co"/>
    <x v="4"/>
    <x v="41"/>
  </r>
  <r>
    <n v="5"/>
    <n v="122"/>
    <x v="69"/>
    <s v="106000 Completed Constr not Classfd"/>
    <n v="1"/>
    <n v="138676.58000000002"/>
    <n v="91601.84"/>
    <n v="0"/>
    <n v="0"/>
    <n v="0"/>
    <n v="0"/>
    <n v="230278.42"/>
    <s v="Wyoming"/>
    <d v="2022-12-01T00:00:00"/>
    <d v="2023-12-01T00:00:00"/>
    <x v="1"/>
    <s v="Regulated Electric (122)"/>
    <s v="Cheyenne Light Fuel &amp; Power Co"/>
    <x v="4"/>
    <x v="41"/>
  </r>
  <r>
    <n v="5"/>
    <n v="122"/>
    <x v="69"/>
    <s v="106000 Completed Constr not Classfd"/>
    <n v="1"/>
    <n v="230278.42"/>
    <n v="11486.2"/>
    <n v="0"/>
    <n v="0"/>
    <n v="0"/>
    <n v="0"/>
    <n v="241764.62"/>
    <s v="Wyoming"/>
    <d v="2022-12-01T00:00:00"/>
    <d v="2023-12-01T00:00:00"/>
    <x v="2"/>
    <s v="Regulated Electric (122)"/>
    <s v="Cheyenne Light Fuel &amp; Power Co"/>
    <x v="4"/>
    <x v="41"/>
  </r>
  <r>
    <n v="5"/>
    <n v="122"/>
    <x v="69"/>
    <s v="106000 Completed Constr not Classfd"/>
    <n v="1"/>
    <n v="241764.62"/>
    <n v="14270.84"/>
    <n v="0"/>
    <n v="0"/>
    <n v="0"/>
    <n v="0"/>
    <n v="256035.46"/>
    <s v="Wyoming"/>
    <d v="2022-12-01T00:00:00"/>
    <d v="2023-12-01T00:00:00"/>
    <x v="3"/>
    <s v="Regulated Electric (122)"/>
    <s v="Cheyenne Light Fuel &amp; Power Co"/>
    <x v="4"/>
    <x v="41"/>
  </r>
  <r>
    <n v="5"/>
    <n v="122"/>
    <x v="69"/>
    <s v="106000 Completed Constr not Classfd"/>
    <n v="1"/>
    <n v="256035.46"/>
    <n v="-79529.22"/>
    <n v="0"/>
    <n v="0"/>
    <n v="0"/>
    <n v="0"/>
    <n v="176506.23999999999"/>
    <s v="Wyoming"/>
    <d v="2022-12-01T00:00:00"/>
    <d v="2023-12-01T00:00:00"/>
    <x v="4"/>
    <s v="Regulated Electric (122)"/>
    <s v="Cheyenne Light Fuel &amp; Power Co"/>
    <x v="4"/>
    <x v="41"/>
  </r>
  <r>
    <n v="5"/>
    <n v="122"/>
    <x v="69"/>
    <s v="106000 Completed Constr not Classfd"/>
    <n v="1"/>
    <n v="176506.23999999999"/>
    <n v="-808.14"/>
    <n v="0"/>
    <n v="0"/>
    <n v="0"/>
    <n v="0"/>
    <n v="175698.1"/>
    <s v="Wyoming"/>
    <d v="2022-12-01T00:00:00"/>
    <d v="2023-12-01T00:00:00"/>
    <x v="5"/>
    <s v="Regulated Electric (122)"/>
    <s v="Cheyenne Light Fuel &amp; Power Co"/>
    <x v="4"/>
    <x v="41"/>
  </r>
  <r>
    <n v="5"/>
    <n v="122"/>
    <x v="69"/>
    <s v="106000 Completed Constr not Classfd"/>
    <n v="1"/>
    <n v="175698.1"/>
    <n v="14696.73"/>
    <n v="0"/>
    <n v="0"/>
    <n v="0"/>
    <n v="0"/>
    <n v="190394.83000000002"/>
    <s v="Wyoming"/>
    <d v="2022-12-01T00:00:00"/>
    <d v="2023-12-01T00:00:00"/>
    <x v="6"/>
    <s v="Regulated Electric (122)"/>
    <s v="Cheyenne Light Fuel &amp; Power Co"/>
    <x v="4"/>
    <x v="41"/>
  </r>
  <r>
    <n v="5"/>
    <n v="122"/>
    <x v="69"/>
    <s v="106000 Completed Constr not Classfd"/>
    <n v="1"/>
    <n v="190394.83000000002"/>
    <n v="37166.93"/>
    <n v="0"/>
    <n v="0"/>
    <n v="0"/>
    <n v="0"/>
    <n v="227561.76"/>
    <s v="Wyoming"/>
    <d v="2022-12-01T00:00:00"/>
    <d v="2023-12-01T00:00:00"/>
    <x v="7"/>
    <s v="Regulated Electric (122)"/>
    <s v="Cheyenne Light Fuel &amp; Power Co"/>
    <x v="4"/>
    <x v="41"/>
  </r>
  <r>
    <n v="5"/>
    <n v="122"/>
    <x v="69"/>
    <s v="106000 Completed Constr not Classfd"/>
    <n v="1"/>
    <n v="227561.76"/>
    <n v="11159.52"/>
    <n v="0"/>
    <n v="0"/>
    <n v="0"/>
    <n v="0"/>
    <n v="238721.28"/>
    <s v="Wyoming"/>
    <d v="2022-12-01T00:00:00"/>
    <d v="2023-12-01T00:00:00"/>
    <x v="8"/>
    <s v="Regulated Electric (122)"/>
    <s v="Cheyenne Light Fuel &amp; Power Co"/>
    <x v="4"/>
    <x v="41"/>
  </r>
  <r>
    <n v="5"/>
    <n v="122"/>
    <x v="69"/>
    <s v="106000 Completed Constr not Classfd"/>
    <n v="1"/>
    <n v="238721.28"/>
    <n v="21314.91"/>
    <n v="0"/>
    <n v="0"/>
    <n v="0"/>
    <n v="0"/>
    <n v="260036.19"/>
    <s v="Wyoming"/>
    <d v="2022-12-01T00:00:00"/>
    <d v="2023-12-01T00:00:00"/>
    <x v="9"/>
    <s v="Regulated Electric (122)"/>
    <s v="Cheyenne Light Fuel &amp; Power Co"/>
    <x v="4"/>
    <x v="41"/>
  </r>
  <r>
    <n v="5"/>
    <n v="122"/>
    <x v="69"/>
    <s v="106000 Completed Constr not Classfd"/>
    <n v="1"/>
    <n v="260036.19"/>
    <n v="25788.84"/>
    <n v="0"/>
    <n v="0"/>
    <n v="0"/>
    <n v="0"/>
    <n v="285825.03000000003"/>
    <s v="Wyoming"/>
    <d v="2022-12-01T00:00:00"/>
    <d v="2023-12-01T00:00:00"/>
    <x v="10"/>
    <s v="Regulated Electric (122)"/>
    <s v="Cheyenne Light Fuel &amp; Power Co"/>
    <x v="4"/>
    <x v="41"/>
  </r>
  <r>
    <n v="5"/>
    <n v="122"/>
    <x v="70"/>
    <s v="106000 Completed Constr not Classfd"/>
    <n v="1"/>
    <n v="0"/>
    <n v="501752.46"/>
    <n v="0"/>
    <n v="0"/>
    <n v="0"/>
    <n v="0"/>
    <n v="501752.46"/>
    <s v="Wyoming"/>
    <d v="2022-12-01T00:00:00"/>
    <d v="2023-12-01T00:00:00"/>
    <x v="11"/>
    <s v="Regulated Electric (122)"/>
    <s v="Cheyenne Light Fuel &amp; Power Co"/>
    <x v="1"/>
    <x v="3"/>
  </r>
  <r>
    <n v="5"/>
    <n v="122"/>
    <x v="70"/>
    <s v="106000 Completed Constr not Classfd"/>
    <n v="1"/>
    <n v="501752.46"/>
    <n v="0"/>
    <n v="0"/>
    <n v="0"/>
    <n v="0"/>
    <n v="0"/>
    <n v="501752.46"/>
    <s v="Wyoming"/>
    <d v="2022-12-01T00:00:00"/>
    <d v="2023-12-01T00:00:00"/>
    <x v="12"/>
    <s v="Regulated Electric (122)"/>
    <s v="Cheyenne Light Fuel &amp; Power Co"/>
    <x v="1"/>
    <x v="3"/>
  </r>
  <r>
    <n v="5"/>
    <n v="122"/>
    <x v="70"/>
    <s v="106000 Completed Constr not Classfd"/>
    <n v="1"/>
    <n v="501752.46"/>
    <n v="0"/>
    <n v="0"/>
    <n v="0"/>
    <n v="-501752.46"/>
    <n v="0"/>
    <n v="0"/>
    <s v="Wyoming"/>
    <d v="2022-12-01T00:00:00"/>
    <d v="2023-12-01T00:00:00"/>
    <x v="0"/>
    <s v="Regulated Electric (122)"/>
    <s v="Cheyenne Light Fuel &amp; Power Co"/>
    <x v="1"/>
    <x v="3"/>
  </r>
  <r>
    <n v="5"/>
    <n v="122"/>
    <x v="70"/>
    <s v="106000 Completed Constr not Classfd"/>
    <n v="1"/>
    <n v="0"/>
    <n v="0"/>
    <n v="0"/>
    <n v="0"/>
    <n v="0"/>
    <n v="0"/>
    <n v="0"/>
    <s v="Wyoming"/>
    <d v="2022-12-01T00:00:00"/>
    <d v="2023-12-01T00:00:00"/>
    <x v="1"/>
    <s v="Regulated Electric (122)"/>
    <s v="Cheyenne Light Fuel &amp; Power Co"/>
    <x v="1"/>
    <x v="3"/>
  </r>
  <r>
    <n v="5"/>
    <n v="122"/>
    <x v="70"/>
    <s v="106000 Completed Constr not Classfd"/>
    <n v="1"/>
    <n v="0"/>
    <n v="0"/>
    <n v="0"/>
    <n v="0"/>
    <n v="0"/>
    <n v="0"/>
    <n v="0"/>
    <s v="Wyoming"/>
    <d v="2022-12-01T00:00:00"/>
    <d v="2023-12-01T00:00:00"/>
    <x v="2"/>
    <s v="Regulated Electric (122)"/>
    <s v="Cheyenne Light Fuel &amp; Power Co"/>
    <x v="1"/>
    <x v="3"/>
  </r>
  <r>
    <n v="5"/>
    <n v="122"/>
    <x v="70"/>
    <s v="106000 Completed Constr not Classfd"/>
    <n v="1"/>
    <n v="0"/>
    <n v="0"/>
    <n v="0"/>
    <n v="0"/>
    <n v="0"/>
    <n v="0"/>
    <n v="0"/>
    <s v="Wyoming"/>
    <d v="2022-12-01T00:00:00"/>
    <d v="2023-12-01T00:00:00"/>
    <x v="3"/>
    <s v="Regulated Electric (122)"/>
    <s v="Cheyenne Light Fuel &amp; Power Co"/>
    <x v="1"/>
    <x v="3"/>
  </r>
  <r>
    <n v="5"/>
    <n v="122"/>
    <x v="70"/>
    <s v="106000 Completed Constr not Classfd"/>
    <n v="1"/>
    <n v="0"/>
    <n v="0"/>
    <n v="0"/>
    <n v="0"/>
    <n v="0"/>
    <n v="0"/>
    <n v="0"/>
    <s v="Wyoming"/>
    <d v="2022-12-01T00:00:00"/>
    <d v="2023-12-01T00:00:00"/>
    <x v="4"/>
    <s v="Regulated Electric (122)"/>
    <s v="Cheyenne Light Fuel &amp; Power Co"/>
    <x v="1"/>
    <x v="3"/>
  </r>
  <r>
    <n v="5"/>
    <n v="122"/>
    <x v="70"/>
    <s v="106000 Completed Constr not Classfd"/>
    <n v="1"/>
    <n v="0"/>
    <n v="0"/>
    <n v="0"/>
    <n v="0"/>
    <n v="0"/>
    <n v="0"/>
    <n v="0"/>
    <s v="Wyoming"/>
    <d v="2022-12-01T00:00:00"/>
    <d v="2023-12-01T00:00:00"/>
    <x v="5"/>
    <s v="Regulated Electric (122)"/>
    <s v="Cheyenne Light Fuel &amp; Power Co"/>
    <x v="1"/>
    <x v="3"/>
  </r>
  <r>
    <n v="5"/>
    <n v="122"/>
    <x v="70"/>
    <s v="106000 Completed Constr not Classfd"/>
    <n v="1"/>
    <n v="0"/>
    <n v="0"/>
    <n v="0"/>
    <n v="0"/>
    <n v="0"/>
    <n v="0"/>
    <n v="0"/>
    <s v="Wyoming"/>
    <d v="2022-12-01T00:00:00"/>
    <d v="2023-12-01T00:00:00"/>
    <x v="6"/>
    <s v="Regulated Electric (122)"/>
    <s v="Cheyenne Light Fuel &amp; Power Co"/>
    <x v="1"/>
    <x v="3"/>
  </r>
  <r>
    <n v="5"/>
    <n v="122"/>
    <x v="70"/>
    <s v="106000 Completed Constr not Classfd"/>
    <n v="1"/>
    <n v="0"/>
    <n v="0"/>
    <n v="0"/>
    <n v="0"/>
    <n v="0"/>
    <n v="0"/>
    <n v="0"/>
    <s v="Wyoming"/>
    <d v="2022-12-01T00:00:00"/>
    <d v="2023-12-01T00:00:00"/>
    <x v="7"/>
    <s v="Regulated Electric (122)"/>
    <s v="Cheyenne Light Fuel &amp; Power Co"/>
    <x v="1"/>
    <x v="3"/>
  </r>
  <r>
    <n v="5"/>
    <n v="122"/>
    <x v="70"/>
    <s v="106000 Completed Constr not Classfd"/>
    <n v="1"/>
    <n v="0"/>
    <n v="0"/>
    <n v="0"/>
    <n v="0"/>
    <n v="0"/>
    <n v="0"/>
    <n v="0"/>
    <s v="Wyoming"/>
    <d v="2022-12-01T00:00:00"/>
    <d v="2023-12-01T00:00:00"/>
    <x v="8"/>
    <s v="Regulated Electric (122)"/>
    <s v="Cheyenne Light Fuel &amp; Power Co"/>
    <x v="1"/>
    <x v="3"/>
  </r>
  <r>
    <n v="5"/>
    <n v="122"/>
    <x v="70"/>
    <s v="106000 Completed Constr not Classfd"/>
    <n v="1"/>
    <n v="0"/>
    <n v="0"/>
    <n v="0"/>
    <n v="0"/>
    <n v="0"/>
    <n v="0"/>
    <n v="0"/>
    <s v="Wyoming"/>
    <d v="2022-12-01T00:00:00"/>
    <d v="2023-12-01T00:00:00"/>
    <x v="9"/>
    <s v="Regulated Electric (122)"/>
    <s v="Cheyenne Light Fuel &amp; Power Co"/>
    <x v="1"/>
    <x v="3"/>
  </r>
  <r>
    <n v="5"/>
    <n v="122"/>
    <x v="70"/>
    <s v="106000 Completed Constr not Classfd"/>
    <n v="1"/>
    <n v="0"/>
    <n v="0"/>
    <n v="0"/>
    <n v="0"/>
    <n v="0"/>
    <n v="0"/>
    <n v="0"/>
    <s v="Wyoming"/>
    <d v="2022-12-01T00:00:00"/>
    <d v="2023-12-01T00:00:00"/>
    <x v="10"/>
    <s v="Regulated Electric (122)"/>
    <s v="Cheyenne Light Fuel &amp; Power Co"/>
    <x v="1"/>
    <x v="3"/>
  </r>
  <r>
    <n v="5"/>
    <n v="122"/>
    <x v="71"/>
    <s v="106000 Completed Constr not Classfd"/>
    <n v="1"/>
    <n v="0"/>
    <n v="0"/>
    <n v="0"/>
    <n v="0"/>
    <n v="0"/>
    <n v="0"/>
    <n v="0"/>
    <s v="Wyoming"/>
    <d v="2022-12-01T00:00:00"/>
    <d v="2023-12-01T00:00:00"/>
    <x v="11"/>
    <s v="Regulated Electric (122)"/>
    <s v="Cheyenne Light Fuel &amp; Power Co"/>
    <x v="1"/>
    <x v="4"/>
  </r>
  <r>
    <n v="5"/>
    <n v="122"/>
    <x v="71"/>
    <s v="106000 Completed Constr not Classfd"/>
    <n v="1"/>
    <n v="0"/>
    <n v="0"/>
    <n v="0"/>
    <n v="0"/>
    <n v="0"/>
    <n v="0"/>
    <n v="0"/>
    <s v="Wyoming"/>
    <d v="2022-12-01T00:00:00"/>
    <d v="2023-12-01T00:00:00"/>
    <x v="12"/>
    <s v="Regulated Electric (122)"/>
    <s v="Cheyenne Light Fuel &amp; Power Co"/>
    <x v="1"/>
    <x v="4"/>
  </r>
  <r>
    <n v="5"/>
    <n v="122"/>
    <x v="71"/>
    <s v="106000 Completed Constr not Classfd"/>
    <n v="1"/>
    <n v="0"/>
    <n v="0"/>
    <n v="0"/>
    <n v="0"/>
    <n v="0"/>
    <n v="0"/>
    <n v="0"/>
    <s v="Wyoming"/>
    <d v="2022-12-01T00:00:00"/>
    <d v="2023-12-01T00:00:00"/>
    <x v="0"/>
    <s v="Regulated Electric (122)"/>
    <s v="Cheyenne Light Fuel &amp; Power Co"/>
    <x v="1"/>
    <x v="4"/>
  </r>
  <r>
    <n v="5"/>
    <n v="122"/>
    <x v="71"/>
    <s v="106000 Completed Constr not Classfd"/>
    <n v="1"/>
    <n v="0"/>
    <n v="0"/>
    <n v="0"/>
    <n v="0"/>
    <n v="0"/>
    <n v="0"/>
    <n v="0"/>
    <s v="Wyoming"/>
    <d v="2022-12-01T00:00:00"/>
    <d v="2023-12-01T00:00:00"/>
    <x v="1"/>
    <s v="Regulated Electric (122)"/>
    <s v="Cheyenne Light Fuel &amp; Power Co"/>
    <x v="1"/>
    <x v="4"/>
  </r>
  <r>
    <n v="5"/>
    <n v="122"/>
    <x v="71"/>
    <s v="106000 Completed Constr not Classfd"/>
    <n v="1"/>
    <n v="0"/>
    <n v="0"/>
    <n v="0"/>
    <n v="0"/>
    <n v="0"/>
    <n v="0"/>
    <n v="0"/>
    <s v="Wyoming"/>
    <d v="2022-12-01T00:00:00"/>
    <d v="2023-12-01T00:00:00"/>
    <x v="2"/>
    <s v="Regulated Electric (122)"/>
    <s v="Cheyenne Light Fuel &amp; Power Co"/>
    <x v="1"/>
    <x v="4"/>
  </r>
  <r>
    <n v="5"/>
    <n v="122"/>
    <x v="71"/>
    <s v="106000 Completed Constr not Classfd"/>
    <n v="1"/>
    <n v="0"/>
    <n v="0"/>
    <n v="0"/>
    <n v="0"/>
    <n v="0"/>
    <n v="0"/>
    <n v="0"/>
    <s v="Wyoming"/>
    <d v="2022-12-01T00:00:00"/>
    <d v="2023-12-01T00:00:00"/>
    <x v="3"/>
    <s v="Regulated Electric (122)"/>
    <s v="Cheyenne Light Fuel &amp; Power Co"/>
    <x v="1"/>
    <x v="4"/>
  </r>
  <r>
    <n v="5"/>
    <n v="122"/>
    <x v="71"/>
    <s v="106000 Completed Constr not Classfd"/>
    <n v="1"/>
    <n v="0"/>
    <n v="0"/>
    <n v="0"/>
    <n v="0"/>
    <n v="0"/>
    <n v="0"/>
    <n v="0"/>
    <s v="Wyoming"/>
    <d v="2022-12-01T00:00:00"/>
    <d v="2023-12-01T00:00:00"/>
    <x v="4"/>
    <s v="Regulated Electric (122)"/>
    <s v="Cheyenne Light Fuel &amp; Power Co"/>
    <x v="1"/>
    <x v="4"/>
  </r>
  <r>
    <n v="5"/>
    <n v="122"/>
    <x v="71"/>
    <s v="106000 Completed Constr not Classfd"/>
    <n v="1"/>
    <n v="0"/>
    <n v="0"/>
    <n v="0"/>
    <n v="0"/>
    <n v="0"/>
    <n v="0"/>
    <n v="0"/>
    <s v="Wyoming"/>
    <d v="2022-12-01T00:00:00"/>
    <d v="2023-12-01T00:00:00"/>
    <x v="5"/>
    <s v="Regulated Electric (122)"/>
    <s v="Cheyenne Light Fuel &amp; Power Co"/>
    <x v="1"/>
    <x v="4"/>
  </r>
  <r>
    <n v="5"/>
    <n v="122"/>
    <x v="71"/>
    <s v="106000 Completed Constr not Classfd"/>
    <n v="1"/>
    <n v="0"/>
    <n v="0"/>
    <n v="0"/>
    <n v="0"/>
    <n v="0"/>
    <n v="0"/>
    <n v="0"/>
    <s v="Wyoming"/>
    <d v="2022-12-01T00:00:00"/>
    <d v="2023-12-01T00:00:00"/>
    <x v="6"/>
    <s v="Regulated Electric (122)"/>
    <s v="Cheyenne Light Fuel &amp; Power Co"/>
    <x v="1"/>
    <x v="4"/>
  </r>
  <r>
    <n v="5"/>
    <n v="122"/>
    <x v="71"/>
    <s v="106000 Completed Constr not Classfd"/>
    <n v="1"/>
    <n v="0"/>
    <n v="0"/>
    <n v="0"/>
    <n v="0"/>
    <n v="0"/>
    <n v="0"/>
    <n v="0"/>
    <s v="Wyoming"/>
    <d v="2022-12-01T00:00:00"/>
    <d v="2023-12-01T00:00:00"/>
    <x v="7"/>
    <s v="Regulated Electric (122)"/>
    <s v="Cheyenne Light Fuel &amp; Power Co"/>
    <x v="1"/>
    <x v="4"/>
  </r>
  <r>
    <n v="5"/>
    <n v="122"/>
    <x v="71"/>
    <s v="106000 Completed Constr not Classfd"/>
    <n v="1"/>
    <n v="0"/>
    <n v="0"/>
    <n v="0"/>
    <n v="0"/>
    <n v="0"/>
    <n v="0"/>
    <n v="0"/>
    <s v="Wyoming"/>
    <d v="2022-12-01T00:00:00"/>
    <d v="2023-12-01T00:00:00"/>
    <x v="8"/>
    <s v="Regulated Electric (122)"/>
    <s v="Cheyenne Light Fuel &amp; Power Co"/>
    <x v="1"/>
    <x v="4"/>
  </r>
  <r>
    <n v="5"/>
    <n v="122"/>
    <x v="71"/>
    <s v="106000 Completed Constr not Classfd"/>
    <n v="1"/>
    <n v="0"/>
    <n v="0"/>
    <n v="0"/>
    <n v="0"/>
    <n v="0"/>
    <n v="0"/>
    <n v="0"/>
    <s v="Wyoming"/>
    <d v="2022-12-01T00:00:00"/>
    <d v="2023-12-01T00:00:00"/>
    <x v="9"/>
    <s v="Regulated Electric (122)"/>
    <s v="Cheyenne Light Fuel &amp; Power Co"/>
    <x v="1"/>
    <x v="4"/>
  </r>
  <r>
    <n v="5"/>
    <n v="122"/>
    <x v="71"/>
    <s v="106000 Completed Constr not Classfd"/>
    <n v="1"/>
    <n v="0"/>
    <n v="0"/>
    <n v="0"/>
    <n v="0"/>
    <n v="0"/>
    <n v="0"/>
    <n v="0"/>
    <s v="Wyoming"/>
    <d v="2022-12-01T00:00:00"/>
    <d v="2023-12-01T00:00:00"/>
    <x v="10"/>
    <s v="Regulated Electric (122)"/>
    <s v="Cheyenne Light Fuel &amp; Power Co"/>
    <x v="1"/>
    <x v="4"/>
  </r>
  <r>
    <n v="5"/>
    <n v="122"/>
    <x v="72"/>
    <s v="106000 Completed Constr not Classfd"/>
    <n v="1"/>
    <n v="0"/>
    <n v="0"/>
    <n v="0"/>
    <n v="0"/>
    <n v="0"/>
    <n v="0"/>
    <n v="0"/>
    <s v="Wyoming"/>
    <d v="2022-12-01T00:00:00"/>
    <d v="2023-12-01T00:00:00"/>
    <x v="11"/>
    <s v="Regulated Electric (122)"/>
    <s v="Cheyenne Light Fuel &amp; Power Co"/>
    <x v="1"/>
    <x v="4"/>
  </r>
  <r>
    <n v="5"/>
    <n v="122"/>
    <x v="72"/>
    <s v="106000 Completed Constr not Classfd"/>
    <n v="1"/>
    <n v="0"/>
    <n v="0"/>
    <n v="0"/>
    <n v="0"/>
    <n v="0"/>
    <n v="0"/>
    <n v="0"/>
    <s v="Wyoming"/>
    <d v="2022-12-01T00:00:00"/>
    <d v="2023-12-01T00:00:00"/>
    <x v="12"/>
    <s v="Regulated Electric (122)"/>
    <s v="Cheyenne Light Fuel &amp; Power Co"/>
    <x v="1"/>
    <x v="4"/>
  </r>
  <r>
    <n v="5"/>
    <n v="122"/>
    <x v="72"/>
    <s v="106000 Completed Constr not Classfd"/>
    <n v="1"/>
    <n v="0"/>
    <n v="0"/>
    <n v="0"/>
    <n v="0"/>
    <n v="0"/>
    <n v="0"/>
    <n v="0"/>
    <s v="Wyoming"/>
    <d v="2022-12-01T00:00:00"/>
    <d v="2023-12-01T00:00:00"/>
    <x v="0"/>
    <s v="Regulated Electric (122)"/>
    <s v="Cheyenne Light Fuel &amp; Power Co"/>
    <x v="1"/>
    <x v="4"/>
  </r>
  <r>
    <n v="5"/>
    <n v="122"/>
    <x v="72"/>
    <s v="106000 Completed Constr not Classfd"/>
    <n v="1"/>
    <n v="0"/>
    <n v="0"/>
    <n v="0"/>
    <n v="0"/>
    <n v="0"/>
    <n v="0"/>
    <n v="0"/>
    <s v="Wyoming"/>
    <d v="2022-12-01T00:00:00"/>
    <d v="2023-12-01T00:00:00"/>
    <x v="1"/>
    <s v="Regulated Electric (122)"/>
    <s v="Cheyenne Light Fuel &amp; Power Co"/>
    <x v="1"/>
    <x v="4"/>
  </r>
  <r>
    <n v="5"/>
    <n v="122"/>
    <x v="72"/>
    <s v="106000 Completed Constr not Classfd"/>
    <n v="1"/>
    <n v="0"/>
    <n v="0"/>
    <n v="0"/>
    <n v="0"/>
    <n v="0"/>
    <n v="0"/>
    <n v="0"/>
    <s v="Wyoming"/>
    <d v="2022-12-01T00:00:00"/>
    <d v="2023-12-01T00:00:00"/>
    <x v="2"/>
    <s v="Regulated Electric (122)"/>
    <s v="Cheyenne Light Fuel &amp; Power Co"/>
    <x v="1"/>
    <x v="4"/>
  </r>
  <r>
    <n v="5"/>
    <n v="122"/>
    <x v="72"/>
    <s v="106000 Completed Constr not Classfd"/>
    <n v="1"/>
    <n v="0"/>
    <n v="0"/>
    <n v="0"/>
    <n v="0"/>
    <n v="0"/>
    <n v="0"/>
    <n v="0"/>
    <s v="Wyoming"/>
    <d v="2022-12-01T00:00:00"/>
    <d v="2023-12-01T00:00:00"/>
    <x v="3"/>
    <s v="Regulated Electric (122)"/>
    <s v="Cheyenne Light Fuel &amp; Power Co"/>
    <x v="1"/>
    <x v="4"/>
  </r>
  <r>
    <n v="5"/>
    <n v="122"/>
    <x v="72"/>
    <s v="106000 Completed Constr not Classfd"/>
    <n v="1"/>
    <n v="0"/>
    <n v="0"/>
    <n v="0"/>
    <n v="0"/>
    <n v="0"/>
    <n v="0"/>
    <n v="0"/>
    <s v="Wyoming"/>
    <d v="2022-12-01T00:00:00"/>
    <d v="2023-12-01T00:00:00"/>
    <x v="4"/>
    <s v="Regulated Electric (122)"/>
    <s v="Cheyenne Light Fuel &amp; Power Co"/>
    <x v="1"/>
    <x v="4"/>
  </r>
  <r>
    <n v="5"/>
    <n v="122"/>
    <x v="72"/>
    <s v="106000 Completed Constr not Classfd"/>
    <n v="1"/>
    <n v="0"/>
    <n v="0"/>
    <n v="0"/>
    <n v="0"/>
    <n v="0"/>
    <n v="0"/>
    <n v="0"/>
    <s v="Wyoming"/>
    <d v="2022-12-01T00:00:00"/>
    <d v="2023-12-01T00:00:00"/>
    <x v="5"/>
    <s v="Regulated Electric (122)"/>
    <s v="Cheyenne Light Fuel &amp; Power Co"/>
    <x v="1"/>
    <x v="4"/>
  </r>
  <r>
    <n v="5"/>
    <n v="122"/>
    <x v="72"/>
    <s v="106000 Completed Constr not Classfd"/>
    <n v="1"/>
    <n v="0"/>
    <n v="0"/>
    <n v="0"/>
    <n v="0"/>
    <n v="0"/>
    <n v="0"/>
    <n v="0"/>
    <s v="Wyoming"/>
    <d v="2022-12-01T00:00:00"/>
    <d v="2023-12-01T00:00:00"/>
    <x v="6"/>
    <s v="Regulated Electric (122)"/>
    <s v="Cheyenne Light Fuel &amp; Power Co"/>
    <x v="1"/>
    <x v="4"/>
  </r>
  <r>
    <n v="5"/>
    <n v="122"/>
    <x v="72"/>
    <s v="106000 Completed Constr not Classfd"/>
    <n v="1"/>
    <n v="0"/>
    <n v="0"/>
    <n v="0"/>
    <n v="0"/>
    <n v="0"/>
    <n v="0"/>
    <n v="0"/>
    <s v="Wyoming"/>
    <d v="2022-12-01T00:00:00"/>
    <d v="2023-12-01T00:00:00"/>
    <x v="7"/>
    <s v="Regulated Electric (122)"/>
    <s v="Cheyenne Light Fuel &amp; Power Co"/>
    <x v="1"/>
    <x v="4"/>
  </r>
  <r>
    <n v="5"/>
    <n v="122"/>
    <x v="72"/>
    <s v="106000 Completed Constr not Classfd"/>
    <n v="1"/>
    <n v="0"/>
    <n v="0"/>
    <n v="0"/>
    <n v="0"/>
    <n v="0"/>
    <n v="0"/>
    <n v="0"/>
    <s v="Wyoming"/>
    <d v="2022-12-01T00:00:00"/>
    <d v="2023-12-01T00:00:00"/>
    <x v="8"/>
    <s v="Regulated Electric (122)"/>
    <s v="Cheyenne Light Fuel &amp; Power Co"/>
    <x v="1"/>
    <x v="4"/>
  </r>
  <r>
    <n v="5"/>
    <n v="122"/>
    <x v="72"/>
    <s v="106000 Completed Constr not Classfd"/>
    <n v="1"/>
    <n v="0"/>
    <n v="0"/>
    <n v="0"/>
    <n v="0"/>
    <n v="0"/>
    <n v="0"/>
    <n v="0"/>
    <s v="Wyoming"/>
    <d v="2022-12-01T00:00:00"/>
    <d v="2023-12-01T00:00:00"/>
    <x v="9"/>
    <s v="Regulated Electric (122)"/>
    <s v="Cheyenne Light Fuel &amp; Power Co"/>
    <x v="1"/>
    <x v="4"/>
  </r>
  <r>
    <n v="5"/>
    <n v="122"/>
    <x v="72"/>
    <s v="106000 Completed Constr not Classfd"/>
    <n v="1"/>
    <n v="0"/>
    <n v="0"/>
    <n v="0"/>
    <n v="0"/>
    <n v="0"/>
    <n v="0"/>
    <n v="0"/>
    <s v="Wyoming"/>
    <d v="2022-12-01T00:00:00"/>
    <d v="2023-12-01T00:00:00"/>
    <x v="10"/>
    <s v="Regulated Electric (122)"/>
    <s v="Cheyenne Light Fuel &amp; Power Co"/>
    <x v="1"/>
    <x v="4"/>
  </r>
  <r>
    <n v="5"/>
    <n v="122"/>
    <x v="73"/>
    <s v="106000 Completed Constr not Classfd"/>
    <n v="1"/>
    <n v="0"/>
    <n v="0"/>
    <n v="0"/>
    <n v="0"/>
    <n v="0"/>
    <n v="0"/>
    <n v="0"/>
    <s v="Wyoming"/>
    <d v="2022-12-01T00:00:00"/>
    <d v="2023-12-01T00:00:00"/>
    <x v="11"/>
    <s v="Regulated Electric (122)"/>
    <s v="Cheyenne Light Fuel &amp; Power Co"/>
    <x v="1"/>
    <x v="1"/>
  </r>
  <r>
    <n v="5"/>
    <n v="122"/>
    <x v="73"/>
    <s v="106000 Completed Constr not Classfd"/>
    <n v="1"/>
    <n v="0"/>
    <n v="0"/>
    <n v="0"/>
    <n v="0"/>
    <n v="0"/>
    <n v="0"/>
    <n v="0"/>
    <s v="Wyoming"/>
    <d v="2022-12-01T00:00:00"/>
    <d v="2023-12-01T00:00:00"/>
    <x v="12"/>
    <s v="Regulated Electric (122)"/>
    <s v="Cheyenne Light Fuel &amp; Power Co"/>
    <x v="1"/>
    <x v="1"/>
  </r>
  <r>
    <n v="5"/>
    <n v="122"/>
    <x v="73"/>
    <s v="106000 Completed Constr not Classfd"/>
    <n v="1"/>
    <n v="0"/>
    <n v="0"/>
    <n v="0"/>
    <n v="0"/>
    <n v="0"/>
    <n v="0"/>
    <n v="0"/>
    <s v="Wyoming"/>
    <d v="2022-12-01T00:00:00"/>
    <d v="2023-12-01T00:00:00"/>
    <x v="0"/>
    <s v="Regulated Electric (122)"/>
    <s v="Cheyenne Light Fuel &amp; Power Co"/>
    <x v="1"/>
    <x v="1"/>
  </r>
  <r>
    <n v="5"/>
    <n v="122"/>
    <x v="73"/>
    <s v="106000 Completed Constr not Classfd"/>
    <n v="1"/>
    <n v="0"/>
    <n v="0"/>
    <n v="0"/>
    <n v="0"/>
    <n v="0"/>
    <n v="0"/>
    <n v="0"/>
    <s v="Wyoming"/>
    <d v="2022-12-01T00:00:00"/>
    <d v="2023-12-01T00:00:00"/>
    <x v="1"/>
    <s v="Regulated Electric (122)"/>
    <s v="Cheyenne Light Fuel &amp; Power Co"/>
    <x v="1"/>
    <x v="1"/>
  </r>
  <r>
    <n v="5"/>
    <n v="122"/>
    <x v="73"/>
    <s v="106000 Completed Constr not Classfd"/>
    <n v="1"/>
    <n v="0"/>
    <n v="0"/>
    <n v="0"/>
    <n v="0"/>
    <n v="0"/>
    <n v="0"/>
    <n v="0"/>
    <s v="Wyoming"/>
    <d v="2022-12-01T00:00:00"/>
    <d v="2023-12-01T00:00:00"/>
    <x v="2"/>
    <s v="Regulated Electric (122)"/>
    <s v="Cheyenne Light Fuel &amp; Power Co"/>
    <x v="1"/>
    <x v="1"/>
  </r>
  <r>
    <n v="5"/>
    <n v="122"/>
    <x v="73"/>
    <s v="106000 Completed Constr not Classfd"/>
    <n v="1"/>
    <n v="0"/>
    <n v="0"/>
    <n v="0"/>
    <n v="0"/>
    <n v="0"/>
    <n v="0"/>
    <n v="0"/>
    <s v="Wyoming"/>
    <d v="2022-12-01T00:00:00"/>
    <d v="2023-12-01T00:00:00"/>
    <x v="3"/>
    <s v="Regulated Electric (122)"/>
    <s v="Cheyenne Light Fuel &amp; Power Co"/>
    <x v="1"/>
    <x v="1"/>
  </r>
  <r>
    <n v="5"/>
    <n v="122"/>
    <x v="73"/>
    <s v="106000 Completed Constr not Classfd"/>
    <n v="1"/>
    <n v="0"/>
    <n v="0"/>
    <n v="0"/>
    <n v="0"/>
    <n v="0"/>
    <n v="0"/>
    <n v="0"/>
    <s v="Wyoming"/>
    <d v="2022-12-01T00:00:00"/>
    <d v="2023-12-01T00:00:00"/>
    <x v="4"/>
    <s v="Regulated Electric (122)"/>
    <s v="Cheyenne Light Fuel &amp; Power Co"/>
    <x v="1"/>
    <x v="1"/>
  </r>
  <r>
    <n v="5"/>
    <n v="122"/>
    <x v="73"/>
    <s v="106000 Completed Constr not Classfd"/>
    <n v="1"/>
    <n v="0"/>
    <n v="0"/>
    <n v="0"/>
    <n v="0"/>
    <n v="0"/>
    <n v="0"/>
    <n v="0"/>
    <s v="Wyoming"/>
    <d v="2022-12-01T00:00:00"/>
    <d v="2023-12-01T00:00:00"/>
    <x v="5"/>
    <s v="Regulated Electric (122)"/>
    <s v="Cheyenne Light Fuel &amp; Power Co"/>
    <x v="1"/>
    <x v="1"/>
  </r>
  <r>
    <n v="5"/>
    <n v="122"/>
    <x v="73"/>
    <s v="106000 Completed Constr not Classfd"/>
    <n v="1"/>
    <n v="0"/>
    <n v="0"/>
    <n v="0"/>
    <n v="0"/>
    <n v="0"/>
    <n v="0"/>
    <n v="0"/>
    <s v="Wyoming"/>
    <d v="2022-12-01T00:00:00"/>
    <d v="2023-12-01T00:00:00"/>
    <x v="6"/>
    <s v="Regulated Electric (122)"/>
    <s v="Cheyenne Light Fuel &amp; Power Co"/>
    <x v="1"/>
    <x v="1"/>
  </r>
  <r>
    <n v="5"/>
    <n v="122"/>
    <x v="73"/>
    <s v="106000 Completed Constr not Classfd"/>
    <n v="1"/>
    <n v="0"/>
    <n v="0"/>
    <n v="0"/>
    <n v="0"/>
    <n v="0"/>
    <n v="0"/>
    <n v="0"/>
    <s v="Wyoming"/>
    <d v="2022-12-01T00:00:00"/>
    <d v="2023-12-01T00:00:00"/>
    <x v="7"/>
    <s v="Regulated Electric (122)"/>
    <s v="Cheyenne Light Fuel &amp; Power Co"/>
    <x v="1"/>
    <x v="1"/>
  </r>
  <r>
    <n v="5"/>
    <n v="122"/>
    <x v="73"/>
    <s v="106000 Completed Constr not Classfd"/>
    <n v="1"/>
    <n v="0"/>
    <n v="0"/>
    <n v="0"/>
    <n v="0"/>
    <n v="0"/>
    <n v="0"/>
    <n v="0"/>
    <s v="Wyoming"/>
    <d v="2022-12-01T00:00:00"/>
    <d v="2023-12-01T00:00:00"/>
    <x v="8"/>
    <s v="Regulated Electric (122)"/>
    <s v="Cheyenne Light Fuel &amp; Power Co"/>
    <x v="1"/>
    <x v="1"/>
  </r>
  <r>
    <n v="5"/>
    <n v="122"/>
    <x v="73"/>
    <s v="106000 Completed Constr not Classfd"/>
    <n v="1"/>
    <n v="0"/>
    <n v="38747.599999999999"/>
    <n v="0"/>
    <n v="0"/>
    <n v="0"/>
    <n v="0"/>
    <n v="38747.599999999999"/>
    <s v="Wyoming"/>
    <d v="2022-12-01T00:00:00"/>
    <d v="2023-12-01T00:00:00"/>
    <x v="9"/>
    <s v="Regulated Electric (122)"/>
    <s v="Cheyenne Light Fuel &amp; Power Co"/>
    <x v="1"/>
    <x v="1"/>
  </r>
  <r>
    <n v="5"/>
    <n v="122"/>
    <x v="73"/>
    <s v="106000 Completed Constr not Classfd"/>
    <n v="1"/>
    <n v="38747.599999999999"/>
    <n v="0"/>
    <n v="0"/>
    <n v="0"/>
    <n v="0"/>
    <n v="0"/>
    <n v="38747.599999999999"/>
    <s v="Wyoming"/>
    <d v="2022-12-01T00:00:00"/>
    <d v="2023-12-01T00:00:00"/>
    <x v="10"/>
    <s v="Regulated Electric (122)"/>
    <s v="Cheyenne Light Fuel &amp; Power Co"/>
    <x v="1"/>
    <x v="1"/>
  </r>
  <r>
    <n v="5"/>
    <n v="122"/>
    <x v="1"/>
    <s v="106000 Completed Constr not Classfd"/>
    <n v="1"/>
    <n v="0"/>
    <n v="120360.33"/>
    <n v="0"/>
    <n v="0"/>
    <n v="0"/>
    <n v="0"/>
    <n v="120360.33"/>
    <s v="Wyoming"/>
    <d v="2022-12-01T00:00:00"/>
    <d v="2023-12-01T00:00:00"/>
    <x v="11"/>
    <s v="Regulated Electric (122)"/>
    <s v="Cheyenne Light Fuel &amp; Power Co"/>
    <x v="1"/>
    <x v="1"/>
  </r>
  <r>
    <n v="5"/>
    <n v="122"/>
    <x v="1"/>
    <s v="106000 Completed Constr not Classfd"/>
    <n v="1"/>
    <n v="120360.33"/>
    <n v="8251.93"/>
    <n v="0"/>
    <n v="0"/>
    <n v="0"/>
    <n v="0"/>
    <n v="128612.26000000001"/>
    <s v="Wyoming"/>
    <d v="2022-12-01T00:00:00"/>
    <d v="2023-12-01T00:00:00"/>
    <x v="12"/>
    <s v="Regulated Electric (122)"/>
    <s v="Cheyenne Light Fuel &amp; Power Co"/>
    <x v="1"/>
    <x v="1"/>
  </r>
  <r>
    <n v="5"/>
    <n v="122"/>
    <x v="1"/>
    <s v="106000 Completed Constr not Classfd"/>
    <n v="1"/>
    <n v="128612.26000000001"/>
    <n v="-128612.26000000001"/>
    <n v="0"/>
    <n v="0"/>
    <n v="0"/>
    <n v="0"/>
    <n v="0"/>
    <s v="Wyoming"/>
    <d v="2022-12-01T00:00:00"/>
    <d v="2023-12-01T00:00:00"/>
    <x v="0"/>
    <s v="Regulated Electric (122)"/>
    <s v="Cheyenne Light Fuel &amp; Power Co"/>
    <x v="1"/>
    <x v="1"/>
  </r>
  <r>
    <n v="5"/>
    <n v="122"/>
    <x v="1"/>
    <s v="106000 Completed Constr not Classfd"/>
    <n v="1"/>
    <n v="0"/>
    <n v="0"/>
    <n v="0"/>
    <n v="0"/>
    <n v="0"/>
    <n v="0"/>
    <n v="0"/>
    <s v="Wyoming"/>
    <d v="2022-12-01T00:00:00"/>
    <d v="2023-12-01T00:00:00"/>
    <x v="1"/>
    <s v="Regulated Electric (122)"/>
    <s v="Cheyenne Light Fuel &amp; Power Co"/>
    <x v="1"/>
    <x v="1"/>
  </r>
  <r>
    <n v="5"/>
    <n v="122"/>
    <x v="1"/>
    <s v="106000 Completed Constr not Classfd"/>
    <n v="1"/>
    <n v="0"/>
    <n v="0"/>
    <n v="0"/>
    <n v="0"/>
    <n v="0"/>
    <n v="0"/>
    <n v="0"/>
    <s v="Wyoming"/>
    <d v="2022-12-01T00:00:00"/>
    <d v="2023-12-01T00:00:00"/>
    <x v="2"/>
    <s v="Regulated Electric (122)"/>
    <s v="Cheyenne Light Fuel &amp; Power Co"/>
    <x v="1"/>
    <x v="1"/>
  </r>
  <r>
    <n v="5"/>
    <n v="122"/>
    <x v="1"/>
    <s v="106000 Completed Constr not Classfd"/>
    <n v="1"/>
    <n v="0"/>
    <n v="0"/>
    <n v="0"/>
    <n v="0"/>
    <n v="0"/>
    <n v="0"/>
    <n v="0"/>
    <s v="Wyoming"/>
    <d v="2022-12-01T00:00:00"/>
    <d v="2023-12-01T00:00:00"/>
    <x v="3"/>
    <s v="Regulated Electric (122)"/>
    <s v="Cheyenne Light Fuel &amp; Power Co"/>
    <x v="1"/>
    <x v="1"/>
  </r>
  <r>
    <n v="5"/>
    <n v="122"/>
    <x v="1"/>
    <s v="106000 Completed Constr not Classfd"/>
    <n v="1"/>
    <n v="0"/>
    <n v="0"/>
    <n v="0"/>
    <n v="0"/>
    <n v="0"/>
    <n v="0"/>
    <n v="0"/>
    <s v="Wyoming"/>
    <d v="2022-12-01T00:00:00"/>
    <d v="2023-12-01T00:00:00"/>
    <x v="4"/>
    <s v="Regulated Electric (122)"/>
    <s v="Cheyenne Light Fuel &amp; Power Co"/>
    <x v="1"/>
    <x v="1"/>
  </r>
  <r>
    <n v="5"/>
    <n v="122"/>
    <x v="1"/>
    <s v="106000 Completed Constr not Classfd"/>
    <n v="1"/>
    <n v="0"/>
    <n v="0"/>
    <n v="0"/>
    <n v="0"/>
    <n v="0"/>
    <n v="0"/>
    <n v="0"/>
    <s v="Wyoming"/>
    <d v="2022-12-01T00:00:00"/>
    <d v="2023-12-01T00:00:00"/>
    <x v="5"/>
    <s v="Regulated Electric (122)"/>
    <s v="Cheyenne Light Fuel &amp; Power Co"/>
    <x v="1"/>
    <x v="1"/>
  </r>
  <r>
    <n v="5"/>
    <n v="122"/>
    <x v="1"/>
    <s v="106000 Completed Constr not Classfd"/>
    <n v="1"/>
    <n v="0"/>
    <n v="0"/>
    <n v="0"/>
    <n v="0"/>
    <n v="0"/>
    <n v="0"/>
    <n v="0"/>
    <s v="Wyoming"/>
    <d v="2022-12-01T00:00:00"/>
    <d v="2023-12-01T00:00:00"/>
    <x v="6"/>
    <s v="Regulated Electric (122)"/>
    <s v="Cheyenne Light Fuel &amp; Power Co"/>
    <x v="1"/>
    <x v="1"/>
  </r>
  <r>
    <n v="5"/>
    <n v="122"/>
    <x v="1"/>
    <s v="106000 Completed Constr not Classfd"/>
    <n v="1"/>
    <n v="0"/>
    <n v="0"/>
    <n v="0"/>
    <n v="0"/>
    <n v="0"/>
    <n v="0"/>
    <n v="0"/>
    <s v="Wyoming"/>
    <d v="2022-12-01T00:00:00"/>
    <d v="2023-12-01T00:00:00"/>
    <x v="7"/>
    <s v="Regulated Electric (122)"/>
    <s v="Cheyenne Light Fuel &amp; Power Co"/>
    <x v="1"/>
    <x v="1"/>
  </r>
  <r>
    <n v="5"/>
    <n v="122"/>
    <x v="1"/>
    <s v="106000 Completed Constr not Classfd"/>
    <n v="1"/>
    <n v="0"/>
    <n v="0"/>
    <n v="0"/>
    <n v="0"/>
    <n v="0"/>
    <n v="0"/>
    <n v="0"/>
    <s v="Wyoming"/>
    <d v="2022-12-01T00:00:00"/>
    <d v="2023-12-01T00:00:00"/>
    <x v="8"/>
    <s v="Regulated Electric (122)"/>
    <s v="Cheyenne Light Fuel &amp; Power Co"/>
    <x v="1"/>
    <x v="1"/>
  </r>
  <r>
    <n v="5"/>
    <n v="122"/>
    <x v="1"/>
    <s v="106000 Completed Constr not Classfd"/>
    <n v="1"/>
    <n v="0"/>
    <n v="0"/>
    <n v="0"/>
    <n v="0"/>
    <n v="0"/>
    <n v="0"/>
    <n v="0"/>
    <s v="Wyoming"/>
    <d v="2022-12-01T00:00:00"/>
    <d v="2023-12-01T00:00:00"/>
    <x v="9"/>
    <s v="Regulated Electric (122)"/>
    <s v="Cheyenne Light Fuel &amp; Power Co"/>
    <x v="1"/>
    <x v="1"/>
  </r>
  <r>
    <n v="5"/>
    <n v="122"/>
    <x v="1"/>
    <s v="106000 Completed Constr not Classfd"/>
    <n v="1"/>
    <n v="0"/>
    <n v="9882.74"/>
    <n v="0"/>
    <n v="0"/>
    <n v="0"/>
    <n v="0"/>
    <n v="9882.74"/>
    <s v="Wyoming"/>
    <d v="2022-12-01T00:00:00"/>
    <d v="2023-12-01T00:00:00"/>
    <x v="10"/>
    <s v="Regulated Electric (122)"/>
    <s v="Cheyenne Light Fuel &amp; Power Co"/>
    <x v="1"/>
    <x v="1"/>
  </r>
  <r>
    <n v="5"/>
    <n v="122"/>
    <x v="2"/>
    <s v="106000 Completed Constr not Classfd"/>
    <n v="1"/>
    <n v="0"/>
    <n v="0"/>
    <n v="0"/>
    <n v="0"/>
    <n v="0"/>
    <n v="0"/>
    <n v="0"/>
    <s v="Wyoming"/>
    <d v="2022-12-01T00:00:00"/>
    <d v="2023-12-01T00:00:00"/>
    <x v="11"/>
    <s v="Regulated Electric (122)"/>
    <s v="Cheyenne Light Fuel &amp; Power Co"/>
    <x v="1"/>
    <x v="1"/>
  </r>
  <r>
    <n v="5"/>
    <n v="122"/>
    <x v="2"/>
    <s v="106000 Completed Constr not Classfd"/>
    <n v="1"/>
    <n v="0"/>
    <n v="0"/>
    <n v="0"/>
    <n v="0"/>
    <n v="0"/>
    <n v="0"/>
    <n v="0"/>
    <s v="Wyoming"/>
    <d v="2022-12-01T00:00:00"/>
    <d v="2023-12-01T00:00:00"/>
    <x v="12"/>
    <s v="Regulated Electric (122)"/>
    <s v="Cheyenne Light Fuel &amp; Power Co"/>
    <x v="1"/>
    <x v="1"/>
  </r>
  <r>
    <n v="5"/>
    <n v="122"/>
    <x v="2"/>
    <s v="106000 Completed Constr not Classfd"/>
    <n v="1"/>
    <n v="0"/>
    <n v="0"/>
    <n v="0"/>
    <n v="0"/>
    <n v="0"/>
    <n v="0"/>
    <n v="0"/>
    <s v="Wyoming"/>
    <d v="2022-12-01T00:00:00"/>
    <d v="2023-12-01T00:00:00"/>
    <x v="0"/>
    <s v="Regulated Electric (122)"/>
    <s v="Cheyenne Light Fuel &amp; Power Co"/>
    <x v="1"/>
    <x v="1"/>
  </r>
  <r>
    <n v="5"/>
    <n v="122"/>
    <x v="2"/>
    <s v="106000 Completed Constr not Classfd"/>
    <n v="1"/>
    <n v="0"/>
    <n v="0"/>
    <n v="0"/>
    <n v="0"/>
    <n v="0"/>
    <n v="0"/>
    <n v="0"/>
    <s v="Wyoming"/>
    <d v="2022-12-01T00:00:00"/>
    <d v="2023-12-01T00:00:00"/>
    <x v="1"/>
    <s v="Regulated Electric (122)"/>
    <s v="Cheyenne Light Fuel &amp; Power Co"/>
    <x v="1"/>
    <x v="1"/>
  </r>
  <r>
    <n v="5"/>
    <n v="122"/>
    <x v="2"/>
    <s v="106000 Completed Constr not Classfd"/>
    <n v="1"/>
    <n v="0"/>
    <n v="0"/>
    <n v="0"/>
    <n v="0"/>
    <n v="0"/>
    <n v="0"/>
    <n v="0"/>
    <s v="Wyoming"/>
    <d v="2022-12-01T00:00:00"/>
    <d v="2023-12-01T00:00:00"/>
    <x v="2"/>
    <s v="Regulated Electric (122)"/>
    <s v="Cheyenne Light Fuel &amp; Power Co"/>
    <x v="1"/>
    <x v="1"/>
  </r>
  <r>
    <n v="5"/>
    <n v="122"/>
    <x v="2"/>
    <s v="106000 Completed Constr not Classfd"/>
    <n v="1"/>
    <n v="0"/>
    <n v="0"/>
    <n v="0"/>
    <n v="0"/>
    <n v="0"/>
    <n v="0"/>
    <n v="0"/>
    <s v="Wyoming"/>
    <d v="2022-12-01T00:00:00"/>
    <d v="2023-12-01T00:00:00"/>
    <x v="3"/>
    <s v="Regulated Electric (122)"/>
    <s v="Cheyenne Light Fuel &amp; Power Co"/>
    <x v="1"/>
    <x v="1"/>
  </r>
  <r>
    <n v="5"/>
    <n v="122"/>
    <x v="2"/>
    <s v="106000 Completed Constr not Classfd"/>
    <n v="1"/>
    <n v="0"/>
    <n v="0"/>
    <n v="0"/>
    <n v="0"/>
    <n v="0"/>
    <n v="0"/>
    <n v="0"/>
    <s v="Wyoming"/>
    <d v="2022-12-01T00:00:00"/>
    <d v="2023-12-01T00:00:00"/>
    <x v="4"/>
    <s v="Regulated Electric (122)"/>
    <s v="Cheyenne Light Fuel &amp; Power Co"/>
    <x v="1"/>
    <x v="1"/>
  </r>
  <r>
    <n v="5"/>
    <n v="122"/>
    <x v="2"/>
    <s v="106000 Completed Constr not Classfd"/>
    <n v="1"/>
    <n v="0"/>
    <n v="0"/>
    <n v="0"/>
    <n v="0"/>
    <n v="0"/>
    <n v="0"/>
    <n v="0"/>
    <s v="Wyoming"/>
    <d v="2022-12-01T00:00:00"/>
    <d v="2023-12-01T00:00:00"/>
    <x v="5"/>
    <s v="Regulated Electric (122)"/>
    <s v="Cheyenne Light Fuel &amp; Power Co"/>
    <x v="1"/>
    <x v="1"/>
  </r>
  <r>
    <n v="5"/>
    <n v="122"/>
    <x v="2"/>
    <s v="106000 Completed Constr not Classfd"/>
    <n v="1"/>
    <n v="0"/>
    <n v="0"/>
    <n v="0"/>
    <n v="0"/>
    <n v="0"/>
    <n v="0"/>
    <n v="0"/>
    <s v="Wyoming"/>
    <d v="2022-12-01T00:00:00"/>
    <d v="2023-12-01T00:00:00"/>
    <x v="6"/>
    <s v="Regulated Electric (122)"/>
    <s v="Cheyenne Light Fuel &amp; Power Co"/>
    <x v="1"/>
    <x v="1"/>
  </r>
  <r>
    <n v="5"/>
    <n v="122"/>
    <x v="2"/>
    <s v="106000 Completed Constr not Classfd"/>
    <n v="1"/>
    <n v="0"/>
    <n v="0"/>
    <n v="0"/>
    <n v="0"/>
    <n v="0"/>
    <n v="0"/>
    <n v="0"/>
    <s v="Wyoming"/>
    <d v="2022-12-01T00:00:00"/>
    <d v="2023-12-01T00:00:00"/>
    <x v="7"/>
    <s v="Regulated Electric (122)"/>
    <s v="Cheyenne Light Fuel &amp; Power Co"/>
    <x v="1"/>
    <x v="1"/>
  </r>
  <r>
    <n v="5"/>
    <n v="122"/>
    <x v="2"/>
    <s v="106000 Completed Constr not Classfd"/>
    <n v="1"/>
    <n v="0"/>
    <n v="0"/>
    <n v="0"/>
    <n v="0"/>
    <n v="0"/>
    <n v="0"/>
    <n v="0"/>
    <s v="Wyoming"/>
    <d v="2022-12-01T00:00:00"/>
    <d v="2023-12-01T00:00:00"/>
    <x v="8"/>
    <s v="Regulated Electric (122)"/>
    <s v="Cheyenne Light Fuel &amp; Power Co"/>
    <x v="1"/>
    <x v="1"/>
  </r>
  <r>
    <n v="5"/>
    <n v="122"/>
    <x v="2"/>
    <s v="106000 Completed Constr not Classfd"/>
    <n v="1"/>
    <n v="0"/>
    <n v="0"/>
    <n v="0"/>
    <n v="0"/>
    <n v="0"/>
    <n v="0"/>
    <n v="0"/>
    <s v="Wyoming"/>
    <d v="2022-12-01T00:00:00"/>
    <d v="2023-12-01T00:00:00"/>
    <x v="9"/>
    <s v="Regulated Electric (122)"/>
    <s v="Cheyenne Light Fuel &amp; Power Co"/>
    <x v="1"/>
    <x v="1"/>
  </r>
  <r>
    <n v="5"/>
    <n v="122"/>
    <x v="2"/>
    <s v="106000 Completed Constr not Classfd"/>
    <n v="1"/>
    <n v="0"/>
    <n v="0"/>
    <n v="0"/>
    <n v="0"/>
    <n v="0"/>
    <n v="0"/>
    <n v="0"/>
    <s v="Wyoming"/>
    <d v="2022-12-01T00:00:00"/>
    <d v="2023-12-01T00:00:00"/>
    <x v="10"/>
    <s v="Regulated Electric (122)"/>
    <s v="Cheyenne Light Fuel &amp; Power Co"/>
    <x v="1"/>
    <x v="1"/>
  </r>
  <r>
    <n v="5"/>
    <n v="122"/>
    <x v="74"/>
    <s v="106000 Completed Constr not Classfd"/>
    <n v="1"/>
    <n v="0"/>
    <n v="0"/>
    <n v="0"/>
    <n v="0"/>
    <n v="0"/>
    <n v="0"/>
    <n v="0"/>
    <s v="Wyoming"/>
    <d v="2022-12-01T00:00:00"/>
    <d v="2023-12-01T00:00:00"/>
    <x v="11"/>
    <s v="Regulated Electric (122)"/>
    <s v="Cheyenne Light Fuel &amp; Power Co"/>
    <x v="1"/>
    <x v="5"/>
  </r>
  <r>
    <n v="5"/>
    <n v="122"/>
    <x v="74"/>
    <s v="106000 Completed Constr not Classfd"/>
    <n v="1"/>
    <n v="0"/>
    <n v="0"/>
    <n v="0"/>
    <n v="0"/>
    <n v="0"/>
    <n v="0"/>
    <n v="0"/>
    <s v="Wyoming"/>
    <d v="2022-12-01T00:00:00"/>
    <d v="2023-12-01T00:00:00"/>
    <x v="12"/>
    <s v="Regulated Electric (122)"/>
    <s v="Cheyenne Light Fuel &amp; Power Co"/>
    <x v="1"/>
    <x v="5"/>
  </r>
  <r>
    <n v="5"/>
    <n v="122"/>
    <x v="74"/>
    <s v="106000 Completed Constr not Classfd"/>
    <n v="1"/>
    <n v="0"/>
    <n v="0"/>
    <n v="0"/>
    <n v="0"/>
    <n v="0"/>
    <n v="0"/>
    <n v="0"/>
    <s v="Wyoming"/>
    <d v="2022-12-01T00:00:00"/>
    <d v="2023-12-01T00:00:00"/>
    <x v="0"/>
    <s v="Regulated Electric (122)"/>
    <s v="Cheyenne Light Fuel &amp; Power Co"/>
    <x v="1"/>
    <x v="5"/>
  </r>
  <r>
    <n v="5"/>
    <n v="122"/>
    <x v="74"/>
    <s v="106000 Completed Constr not Classfd"/>
    <n v="1"/>
    <n v="0"/>
    <n v="0"/>
    <n v="0"/>
    <n v="0"/>
    <n v="0"/>
    <n v="0"/>
    <n v="0"/>
    <s v="Wyoming"/>
    <d v="2022-12-01T00:00:00"/>
    <d v="2023-12-01T00:00:00"/>
    <x v="1"/>
    <s v="Regulated Electric (122)"/>
    <s v="Cheyenne Light Fuel &amp; Power Co"/>
    <x v="1"/>
    <x v="5"/>
  </r>
  <r>
    <n v="5"/>
    <n v="122"/>
    <x v="74"/>
    <s v="106000 Completed Constr not Classfd"/>
    <n v="1"/>
    <n v="0"/>
    <n v="0"/>
    <n v="0"/>
    <n v="0"/>
    <n v="0"/>
    <n v="0"/>
    <n v="0"/>
    <s v="Wyoming"/>
    <d v="2022-12-01T00:00:00"/>
    <d v="2023-12-01T00:00:00"/>
    <x v="2"/>
    <s v="Regulated Electric (122)"/>
    <s v="Cheyenne Light Fuel &amp; Power Co"/>
    <x v="1"/>
    <x v="5"/>
  </r>
  <r>
    <n v="5"/>
    <n v="122"/>
    <x v="74"/>
    <s v="106000 Completed Constr not Classfd"/>
    <n v="1"/>
    <n v="0"/>
    <n v="0"/>
    <n v="0"/>
    <n v="0"/>
    <n v="0"/>
    <n v="0"/>
    <n v="0"/>
    <s v="Wyoming"/>
    <d v="2022-12-01T00:00:00"/>
    <d v="2023-12-01T00:00:00"/>
    <x v="3"/>
    <s v="Regulated Electric (122)"/>
    <s v="Cheyenne Light Fuel &amp; Power Co"/>
    <x v="1"/>
    <x v="5"/>
  </r>
  <r>
    <n v="5"/>
    <n v="122"/>
    <x v="74"/>
    <s v="106000 Completed Constr not Classfd"/>
    <n v="1"/>
    <n v="0"/>
    <n v="0"/>
    <n v="0"/>
    <n v="0"/>
    <n v="0"/>
    <n v="0"/>
    <n v="0"/>
    <s v="Wyoming"/>
    <d v="2022-12-01T00:00:00"/>
    <d v="2023-12-01T00:00:00"/>
    <x v="4"/>
    <s v="Regulated Electric (122)"/>
    <s v="Cheyenne Light Fuel &amp; Power Co"/>
    <x v="1"/>
    <x v="5"/>
  </r>
  <r>
    <n v="5"/>
    <n v="122"/>
    <x v="74"/>
    <s v="106000 Completed Constr not Classfd"/>
    <n v="1"/>
    <n v="0"/>
    <n v="0"/>
    <n v="0"/>
    <n v="0"/>
    <n v="0"/>
    <n v="0"/>
    <n v="0"/>
    <s v="Wyoming"/>
    <d v="2022-12-01T00:00:00"/>
    <d v="2023-12-01T00:00:00"/>
    <x v="5"/>
    <s v="Regulated Electric (122)"/>
    <s v="Cheyenne Light Fuel &amp; Power Co"/>
    <x v="1"/>
    <x v="5"/>
  </r>
  <r>
    <n v="5"/>
    <n v="122"/>
    <x v="74"/>
    <s v="106000 Completed Constr not Classfd"/>
    <n v="1"/>
    <n v="0"/>
    <n v="0"/>
    <n v="0"/>
    <n v="0"/>
    <n v="0"/>
    <n v="0"/>
    <n v="0"/>
    <s v="Wyoming"/>
    <d v="2022-12-01T00:00:00"/>
    <d v="2023-12-01T00:00:00"/>
    <x v="6"/>
    <s v="Regulated Electric (122)"/>
    <s v="Cheyenne Light Fuel &amp; Power Co"/>
    <x v="1"/>
    <x v="5"/>
  </r>
  <r>
    <n v="5"/>
    <n v="122"/>
    <x v="74"/>
    <s v="106000 Completed Constr not Classfd"/>
    <n v="1"/>
    <n v="0"/>
    <n v="0"/>
    <n v="0"/>
    <n v="0"/>
    <n v="0"/>
    <n v="0"/>
    <n v="0"/>
    <s v="Wyoming"/>
    <d v="2022-12-01T00:00:00"/>
    <d v="2023-12-01T00:00:00"/>
    <x v="7"/>
    <s v="Regulated Electric (122)"/>
    <s v="Cheyenne Light Fuel &amp; Power Co"/>
    <x v="1"/>
    <x v="5"/>
  </r>
  <r>
    <n v="5"/>
    <n v="122"/>
    <x v="74"/>
    <s v="106000 Completed Constr not Classfd"/>
    <n v="1"/>
    <n v="0"/>
    <n v="0"/>
    <n v="0"/>
    <n v="0"/>
    <n v="0"/>
    <n v="0"/>
    <n v="0"/>
    <s v="Wyoming"/>
    <d v="2022-12-01T00:00:00"/>
    <d v="2023-12-01T00:00:00"/>
    <x v="8"/>
    <s v="Regulated Electric (122)"/>
    <s v="Cheyenne Light Fuel &amp; Power Co"/>
    <x v="1"/>
    <x v="5"/>
  </r>
  <r>
    <n v="5"/>
    <n v="122"/>
    <x v="74"/>
    <s v="106000 Completed Constr not Classfd"/>
    <n v="1"/>
    <n v="0"/>
    <n v="0"/>
    <n v="0"/>
    <n v="0"/>
    <n v="0"/>
    <n v="0"/>
    <n v="0"/>
    <s v="Wyoming"/>
    <d v="2022-12-01T00:00:00"/>
    <d v="2023-12-01T00:00:00"/>
    <x v="9"/>
    <s v="Regulated Electric (122)"/>
    <s v="Cheyenne Light Fuel &amp; Power Co"/>
    <x v="1"/>
    <x v="5"/>
  </r>
  <r>
    <n v="5"/>
    <n v="122"/>
    <x v="74"/>
    <s v="106000 Completed Constr not Classfd"/>
    <n v="1"/>
    <n v="0"/>
    <n v="0"/>
    <n v="0"/>
    <n v="0"/>
    <n v="0"/>
    <n v="0"/>
    <n v="0"/>
    <s v="Wyoming"/>
    <d v="2022-12-01T00:00:00"/>
    <d v="2023-12-01T00:00:00"/>
    <x v="10"/>
    <s v="Regulated Electric (122)"/>
    <s v="Cheyenne Light Fuel &amp; Power Co"/>
    <x v="1"/>
    <x v="5"/>
  </r>
  <r>
    <n v="5"/>
    <n v="122"/>
    <x v="75"/>
    <s v="106000 Completed Constr not Classfd"/>
    <n v="1"/>
    <n v="0"/>
    <n v="0"/>
    <n v="0"/>
    <n v="0"/>
    <n v="0"/>
    <n v="0"/>
    <n v="0"/>
    <s v="Wyoming"/>
    <d v="2022-12-01T00:00:00"/>
    <d v="2023-12-01T00:00:00"/>
    <x v="11"/>
    <s v="Regulated Electric (122)"/>
    <s v="Cheyenne Light Fuel &amp; Power Co"/>
    <x v="1"/>
    <x v="5"/>
  </r>
  <r>
    <n v="5"/>
    <n v="122"/>
    <x v="75"/>
    <s v="106000 Completed Constr not Classfd"/>
    <n v="1"/>
    <n v="0"/>
    <n v="0"/>
    <n v="0"/>
    <n v="0"/>
    <n v="0"/>
    <n v="0"/>
    <n v="0"/>
    <s v="Wyoming"/>
    <d v="2022-12-01T00:00:00"/>
    <d v="2023-12-01T00:00:00"/>
    <x v="12"/>
    <s v="Regulated Electric (122)"/>
    <s v="Cheyenne Light Fuel &amp; Power Co"/>
    <x v="1"/>
    <x v="5"/>
  </r>
  <r>
    <n v="5"/>
    <n v="122"/>
    <x v="75"/>
    <s v="106000 Completed Constr not Classfd"/>
    <n v="1"/>
    <n v="0"/>
    <n v="0"/>
    <n v="0"/>
    <n v="0"/>
    <n v="0"/>
    <n v="0"/>
    <n v="0"/>
    <s v="Wyoming"/>
    <d v="2022-12-01T00:00:00"/>
    <d v="2023-12-01T00:00:00"/>
    <x v="0"/>
    <s v="Regulated Electric (122)"/>
    <s v="Cheyenne Light Fuel &amp; Power Co"/>
    <x v="1"/>
    <x v="5"/>
  </r>
  <r>
    <n v="5"/>
    <n v="122"/>
    <x v="75"/>
    <s v="106000 Completed Constr not Classfd"/>
    <n v="1"/>
    <n v="0"/>
    <n v="0"/>
    <n v="0"/>
    <n v="0"/>
    <n v="0"/>
    <n v="0"/>
    <n v="0"/>
    <s v="Wyoming"/>
    <d v="2022-12-01T00:00:00"/>
    <d v="2023-12-01T00:00:00"/>
    <x v="1"/>
    <s v="Regulated Electric (122)"/>
    <s v="Cheyenne Light Fuel &amp; Power Co"/>
    <x v="1"/>
    <x v="5"/>
  </r>
  <r>
    <n v="5"/>
    <n v="122"/>
    <x v="75"/>
    <s v="106000 Completed Constr not Classfd"/>
    <n v="1"/>
    <n v="0"/>
    <n v="0"/>
    <n v="0"/>
    <n v="0"/>
    <n v="0"/>
    <n v="0"/>
    <n v="0"/>
    <s v="Wyoming"/>
    <d v="2022-12-01T00:00:00"/>
    <d v="2023-12-01T00:00:00"/>
    <x v="2"/>
    <s v="Regulated Electric (122)"/>
    <s v="Cheyenne Light Fuel &amp; Power Co"/>
    <x v="1"/>
    <x v="5"/>
  </r>
  <r>
    <n v="5"/>
    <n v="122"/>
    <x v="75"/>
    <s v="106000 Completed Constr not Classfd"/>
    <n v="1"/>
    <n v="0"/>
    <n v="0"/>
    <n v="0"/>
    <n v="0"/>
    <n v="0"/>
    <n v="0"/>
    <n v="0"/>
    <s v="Wyoming"/>
    <d v="2022-12-01T00:00:00"/>
    <d v="2023-12-01T00:00:00"/>
    <x v="3"/>
    <s v="Regulated Electric (122)"/>
    <s v="Cheyenne Light Fuel &amp; Power Co"/>
    <x v="1"/>
    <x v="5"/>
  </r>
  <r>
    <n v="5"/>
    <n v="122"/>
    <x v="75"/>
    <s v="106000 Completed Constr not Classfd"/>
    <n v="1"/>
    <n v="0"/>
    <n v="0"/>
    <n v="0"/>
    <n v="0"/>
    <n v="0"/>
    <n v="0"/>
    <n v="0"/>
    <s v="Wyoming"/>
    <d v="2022-12-01T00:00:00"/>
    <d v="2023-12-01T00:00:00"/>
    <x v="4"/>
    <s v="Regulated Electric (122)"/>
    <s v="Cheyenne Light Fuel &amp; Power Co"/>
    <x v="1"/>
    <x v="5"/>
  </r>
  <r>
    <n v="5"/>
    <n v="122"/>
    <x v="75"/>
    <s v="106000 Completed Constr not Classfd"/>
    <n v="1"/>
    <n v="0"/>
    <n v="0"/>
    <n v="0"/>
    <n v="0"/>
    <n v="0"/>
    <n v="0"/>
    <n v="0"/>
    <s v="Wyoming"/>
    <d v="2022-12-01T00:00:00"/>
    <d v="2023-12-01T00:00:00"/>
    <x v="5"/>
    <s v="Regulated Electric (122)"/>
    <s v="Cheyenne Light Fuel &amp; Power Co"/>
    <x v="1"/>
    <x v="5"/>
  </r>
  <r>
    <n v="5"/>
    <n v="122"/>
    <x v="75"/>
    <s v="106000 Completed Constr not Classfd"/>
    <n v="1"/>
    <n v="0"/>
    <n v="0"/>
    <n v="0"/>
    <n v="0"/>
    <n v="0"/>
    <n v="0"/>
    <n v="0"/>
    <s v="Wyoming"/>
    <d v="2022-12-01T00:00:00"/>
    <d v="2023-12-01T00:00:00"/>
    <x v="6"/>
    <s v="Regulated Electric (122)"/>
    <s v="Cheyenne Light Fuel &amp; Power Co"/>
    <x v="1"/>
    <x v="5"/>
  </r>
  <r>
    <n v="5"/>
    <n v="122"/>
    <x v="75"/>
    <s v="106000 Completed Constr not Classfd"/>
    <n v="1"/>
    <n v="0"/>
    <n v="0"/>
    <n v="0"/>
    <n v="0"/>
    <n v="0"/>
    <n v="0"/>
    <n v="0"/>
    <s v="Wyoming"/>
    <d v="2022-12-01T00:00:00"/>
    <d v="2023-12-01T00:00:00"/>
    <x v="7"/>
    <s v="Regulated Electric (122)"/>
    <s v="Cheyenne Light Fuel &amp; Power Co"/>
    <x v="1"/>
    <x v="5"/>
  </r>
  <r>
    <n v="5"/>
    <n v="122"/>
    <x v="75"/>
    <s v="106000 Completed Constr not Classfd"/>
    <n v="1"/>
    <n v="0"/>
    <n v="0"/>
    <n v="0"/>
    <n v="0"/>
    <n v="0"/>
    <n v="0"/>
    <n v="0"/>
    <s v="Wyoming"/>
    <d v="2022-12-01T00:00:00"/>
    <d v="2023-12-01T00:00:00"/>
    <x v="8"/>
    <s v="Regulated Electric (122)"/>
    <s v="Cheyenne Light Fuel &amp; Power Co"/>
    <x v="1"/>
    <x v="5"/>
  </r>
  <r>
    <n v="5"/>
    <n v="122"/>
    <x v="75"/>
    <s v="106000 Completed Constr not Classfd"/>
    <n v="1"/>
    <n v="0"/>
    <n v="0"/>
    <n v="0"/>
    <n v="0"/>
    <n v="0"/>
    <n v="0"/>
    <n v="0"/>
    <s v="Wyoming"/>
    <d v="2022-12-01T00:00:00"/>
    <d v="2023-12-01T00:00:00"/>
    <x v="9"/>
    <s v="Regulated Electric (122)"/>
    <s v="Cheyenne Light Fuel &amp; Power Co"/>
    <x v="1"/>
    <x v="5"/>
  </r>
  <r>
    <n v="5"/>
    <n v="122"/>
    <x v="75"/>
    <s v="106000 Completed Constr not Classfd"/>
    <n v="1"/>
    <n v="0"/>
    <n v="0"/>
    <n v="0"/>
    <n v="0"/>
    <n v="0"/>
    <n v="0"/>
    <n v="0"/>
    <s v="Wyoming"/>
    <d v="2022-12-01T00:00:00"/>
    <d v="2023-12-01T00:00:00"/>
    <x v="10"/>
    <s v="Regulated Electric (122)"/>
    <s v="Cheyenne Light Fuel &amp; Power Co"/>
    <x v="1"/>
    <x v="5"/>
  </r>
  <r>
    <n v="5"/>
    <n v="122"/>
    <x v="76"/>
    <s v="106000 Completed Constr not Classfd"/>
    <n v="1"/>
    <n v="121781.47"/>
    <n v="-121781.47"/>
    <n v="0"/>
    <n v="0"/>
    <n v="0"/>
    <n v="0"/>
    <n v="0"/>
    <s v="Wyoming"/>
    <d v="2022-12-01T00:00:00"/>
    <d v="2023-12-01T00:00:00"/>
    <x v="11"/>
    <s v="Regulated Electric (122)"/>
    <s v="Cheyenne Light Fuel &amp; Power Co"/>
    <x v="1"/>
    <x v="5"/>
  </r>
  <r>
    <n v="5"/>
    <n v="122"/>
    <x v="76"/>
    <s v="106000 Completed Constr not Classfd"/>
    <n v="1"/>
    <n v="0"/>
    <n v="0"/>
    <n v="0"/>
    <n v="0"/>
    <n v="0"/>
    <n v="0"/>
    <n v="0"/>
    <s v="Wyoming"/>
    <d v="2022-12-01T00:00:00"/>
    <d v="2023-12-01T00:00:00"/>
    <x v="12"/>
    <s v="Regulated Electric (122)"/>
    <s v="Cheyenne Light Fuel &amp; Power Co"/>
    <x v="1"/>
    <x v="5"/>
  </r>
  <r>
    <n v="5"/>
    <n v="122"/>
    <x v="76"/>
    <s v="106000 Completed Constr not Classfd"/>
    <n v="1"/>
    <n v="0"/>
    <n v="72287.430000000008"/>
    <n v="0"/>
    <n v="0"/>
    <n v="0"/>
    <n v="0"/>
    <n v="72287.430000000008"/>
    <s v="Wyoming"/>
    <d v="2022-12-01T00:00:00"/>
    <d v="2023-12-01T00:00:00"/>
    <x v="0"/>
    <s v="Regulated Electric (122)"/>
    <s v="Cheyenne Light Fuel &amp; Power Co"/>
    <x v="1"/>
    <x v="5"/>
  </r>
  <r>
    <n v="5"/>
    <n v="122"/>
    <x v="76"/>
    <s v="106000 Completed Constr not Classfd"/>
    <n v="1"/>
    <n v="72287.430000000008"/>
    <n v="0"/>
    <n v="0"/>
    <n v="0"/>
    <n v="0"/>
    <n v="0"/>
    <n v="72287.430000000008"/>
    <s v="Wyoming"/>
    <d v="2022-12-01T00:00:00"/>
    <d v="2023-12-01T00:00:00"/>
    <x v="1"/>
    <s v="Regulated Electric (122)"/>
    <s v="Cheyenne Light Fuel &amp; Power Co"/>
    <x v="1"/>
    <x v="5"/>
  </r>
  <r>
    <n v="5"/>
    <n v="122"/>
    <x v="76"/>
    <s v="106000 Completed Constr not Classfd"/>
    <n v="1"/>
    <n v="72287.430000000008"/>
    <n v="58874.880000000005"/>
    <n v="0"/>
    <n v="0"/>
    <n v="0"/>
    <n v="0"/>
    <n v="131162.31"/>
    <s v="Wyoming"/>
    <d v="2022-12-01T00:00:00"/>
    <d v="2023-12-01T00:00:00"/>
    <x v="2"/>
    <s v="Regulated Electric (122)"/>
    <s v="Cheyenne Light Fuel &amp; Power Co"/>
    <x v="1"/>
    <x v="5"/>
  </r>
  <r>
    <n v="5"/>
    <n v="122"/>
    <x v="76"/>
    <s v="106000 Completed Constr not Classfd"/>
    <n v="1"/>
    <n v="131162.31"/>
    <n v="107379.79000000001"/>
    <n v="0"/>
    <n v="0"/>
    <n v="0"/>
    <n v="0"/>
    <n v="238542.1"/>
    <s v="Wyoming"/>
    <d v="2022-12-01T00:00:00"/>
    <d v="2023-12-01T00:00:00"/>
    <x v="3"/>
    <s v="Regulated Electric (122)"/>
    <s v="Cheyenne Light Fuel &amp; Power Co"/>
    <x v="1"/>
    <x v="5"/>
  </r>
  <r>
    <n v="5"/>
    <n v="122"/>
    <x v="76"/>
    <s v="106000 Completed Constr not Classfd"/>
    <n v="1"/>
    <n v="238542.1"/>
    <n v="0"/>
    <n v="0"/>
    <n v="0"/>
    <n v="0"/>
    <n v="0"/>
    <n v="238542.1"/>
    <s v="Wyoming"/>
    <d v="2022-12-01T00:00:00"/>
    <d v="2023-12-01T00:00:00"/>
    <x v="4"/>
    <s v="Regulated Electric (122)"/>
    <s v="Cheyenne Light Fuel &amp; Power Co"/>
    <x v="1"/>
    <x v="5"/>
  </r>
  <r>
    <n v="5"/>
    <n v="122"/>
    <x v="76"/>
    <s v="106000 Completed Constr not Classfd"/>
    <n v="1"/>
    <n v="238542.1"/>
    <n v="-72480.850000000006"/>
    <n v="0"/>
    <n v="0"/>
    <n v="0"/>
    <n v="0"/>
    <n v="166061.25"/>
    <s v="Wyoming"/>
    <d v="2022-12-01T00:00:00"/>
    <d v="2023-12-01T00:00:00"/>
    <x v="5"/>
    <s v="Regulated Electric (122)"/>
    <s v="Cheyenne Light Fuel &amp; Power Co"/>
    <x v="1"/>
    <x v="5"/>
  </r>
  <r>
    <n v="5"/>
    <n v="122"/>
    <x v="76"/>
    <s v="106000 Completed Constr not Classfd"/>
    <n v="1"/>
    <n v="166061.25"/>
    <n v="0"/>
    <n v="0"/>
    <n v="0"/>
    <n v="0"/>
    <n v="0"/>
    <n v="166061.25"/>
    <s v="Wyoming"/>
    <d v="2022-12-01T00:00:00"/>
    <d v="2023-12-01T00:00:00"/>
    <x v="6"/>
    <s v="Regulated Electric (122)"/>
    <s v="Cheyenne Light Fuel &amp; Power Co"/>
    <x v="1"/>
    <x v="5"/>
  </r>
  <r>
    <n v="5"/>
    <n v="122"/>
    <x v="76"/>
    <s v="106000 Completed Constr not Classfd"/>
    <n v="1"/>
    <n v="166061.25"/>
    <n v="71958.400000000009"/>
    <n v="0"/>
    <n v="0"/>
    <n v="0"/>
    <n v="0"/>
    <n v="238019.65"/>
    <s v="Wyoming"/>
    <d v="2022-12-01T00:00:00"/>
    <d v="2023-12-01T00:00:00"/>
    <x v="7"/>
    <s v="Regulated Electric (122)"/>
    <s v="Cheyenne Light Fuel &amp; Power Co"/>
    <x v="1"/>
    <x v="5"/>
  </r>
  <r>
    <n v="5"/>
    <n v="122"/>
    <x v="76"/>
    <s v="106000 Completed Constr not Classfd"/>
    <n v="1"/>
    <n v="238019.65"/>
    <n v="-102109.63"/>
    <n v="0"/>
    <n v="0"/>
    <n v="0"/>
    <n v="0"/>
    <n v="135910.01999999999"/>
    <s v="Wyoming"/>
    <d v="2022-12-01T00:00:00"/>
    <d v="2023-12-01T00:00:00"/>
    <x v="8"/>
    <s v="Regulated Electric (122)"/>
    <s v="Cheyenne Light Fuel &amp; Power Co"/>
    <x v="1"/>
    <x v="5"/>
  </r>
  <r>
    <n v="5"/>
    <n v="122"/>
    <x v="76"/>
    <s v="106000 Completed Constr not Classfd"/>
    <n v="1"/>
    <n v="135910.01999999999"/>
    <n v="0"/>
    <n v="0"/>
    <n v="0"/>
    <n v="0"/>
    <n v="0"/>
    <n v="135910.01999999999"/>
    <s v="Wyoming"/>
    <d v="2022-12-01T00:00:00"/>
    <d v="2023-12-01T00:00:00"/>
    <x v="9"/>
    <s v="Regulated Electric (122)"/>
    <s v="Cheyenne Light Fuel &amp; Power Co"/>
    <x v="1"/>
    <x v="5"/>
  </r>
  <r>
    <n v="5"/>
    <n v="122"/>
    <x v="76"/>
    <s v="106000 Completed Constr not Classfd"/>
    <n v="1"/>
    <n v="135910.01999999999"/>
    <n v="-56419.33"/>
    <n v="0"/>
    <n v="0"/>
    <n v="0"/>
    <n v="0"/>
    <n v="79490.69"/>
    <s v="Wyoming"/>
    <d v="2022-12-01T00:00:00"/>
    <d v="2023-12-01T00:00:00"/>
    <x v="10"/>
    <s v="Regulated Electric (122)"/>
    <s v="Cheyenne Light Fuel &amp; Power Co"/>
    <x v="1"/>
    <x v="5"/>
  </r>
  <r>
    <n v="5"/>
    <n v="122"/>
    <x v="77"/>
    <s v="106000 Completed Constr not Classfd"/>
    <n v="1"/>
    <n v="0"/>
    <n v="0"/>
    <n v="0"/>
    <n v="0"/>
    <n v="0"/>
    <n v="0"/>
    <n v="0"/>
    <s v="Wyoming"/>
    <d v="2022-12-01T00:00:00"/>
    <d v="2023-12-01T00:00:00"/>
    <x v="11"/>
    <s v="Regulated Electric (122)"/>
    <s v="Cheyenne Light Fuel &amp; Power Co"/>
    <x v="1"/>
    <x v="5"/>
  </r>
  <r>
    <n v="5"/>
    <n v="122"/>
    <x v="77"/>
    <s v="106000 Completed Constr not Classfd"/>
    <n v="1"/>
    <n v="0"/>
    <n v="0"/>
    <n v="0"/>
    <n v="0"/>
    <n v="0"/>
    <n v="0"/>
    <n v="0"/>
    <s v="Wyoming"/>
    <d v="2022-12-01T00:00:00"/>
    <d v="2023-12-01T00:00:00"/>
    <x v="12"/>
    <s v="Regulated Electric (122)"/>
    <s v="Cheyenne Light Fuel &amp; Power Co"/>
    <x v="1"/>
    <x v="5"/>
  </r>
  <r>
    <n v="5"/>
    <n v="122"/>
    <x v="77"/>
    <s v="106000 Completed Constr not Classfd"/>
    <n v="1"/>
    <n v="0"/>
    <n v="0"/>
    <n v="0"/>
    <n v="0"/>
    <n v="0"/>
    <n v="0"/>
    <n v="0"/>
    <s v="Wyoming"/>
    <d v="2022-12-01T00:00:00"/>
    <d v="2023-12-01T00:00:00"/>
    <x v="0"/>
    <s v="Regulated Electric (122)"/>
    <s v="Cheyenne Light Fuel &amp; Power Co"/>
    <x v="1"/>
    <x v="5"/>
  </r>
  <r>
    <n v="5"/>
    <n v="122"/>
    <x v="77"/>
    <s v="106000 Completed Constr not Classfd"/>
    <n v="1"/>
    <n v="0"/>
    <n v="0"/>
    <n v="0"/>
    <n v="0"/>
    <n v="0"/>
    <n v="0"/>
    <n v="0"/>
    <s v="Wyoming"/>
    <d v="2022-12-01T00:00:00"/>
    <d v="2023-12-01T00:00:00"/>
    <x v="1"/>
    <s v="Regulated Electric (122)"/>
    <s v="Cheyenne Light Fuel &amp; Power Co"/>
    <x v="1"/>
    <x v="5"/>
  </r>
  <r>
    <n v="5"/>
    <n v="122"/>
    <x v="77"/>
    <s v="106000 Completed Constr not Classfd"/>
    <n v="1"/>
    <n v="0"/>
    <n v="0"/>
    <n v="0"/>
    <n v="0"/>
    <n v="0"/>
    <n v="0"/>
    <n v="0"/>
    <s v="Wyoming"/>
    <d v="2022-12-01T00:00:00"/>
    <d v="2023-12-01T00:00:00"/>
    <x v="2"/>
    <s v="Regulated Electric (122)"/>
    <s v="Cheyenne Light Fuel &amp; Power Co"/>
    <x v="1"/>
    <x v="5"/>
  </r>
  <r>
    <n v="5"/>
    <n v="122"/>
    <x v="77"/>
    <s v="106000 Completed Constr not Classfd"/>
    <n v="1"/>
    <n v="0"/>
    <n v="0"/>
    <n v="0"/>
    <n v="0"/>
    <n v="0"/>
    <n v="0"/>
    <n v="0"/>
    <s v="Wyoming"/>
    <d v="2022-12-01T00:00:00"/>
    <d v="2023-12-01T00:00:00"/>
    <x v="3"/>
    <s v="Regulated Electric (122)"/>
    <s v="Cheyenne Light Fuel &amp; Power Co"/>
    <x v="1"/>
    <x v="5"/>
  </r>
  <r>
    <n v="5"/>
    <n v="122"/>
    <x v="77"/>
    <s v="106000 Completed Constr not Classfd"/>
    <n v="1"/>
    <n v="0"/>
    <n v="0"/>
    <n v="0"/>
    <n v="0"/>
    <n v="0"/>
    <n v="0"/>
    <n v="0"/>
    <s v="Wyoming"/>
    <d v="2022-12-01T00:00:00"/>
    <d v="2023-12-01T00:00:00"/>
    <x v="4"/>
    <s v="Regulated Electric (122)"/>
    <s v="Cheyenne Light Fuel &amp; Power Co"/>
    <x v="1"/>
    <x v="5"/>
  </r>
  <r>
    <n v="5"/>
    <n v="122"/>
    <x v="77"/>
    <s v="106000 Completed Constr not Classfd"/>
    <n v="1"/>
    <n v="0"/>
    <n v="0"/>
    <n v="0"/>
    <n v="0"/>
    <n v="0"/>
    <n v="0"/>
    <n v="0"/>
    <s v="Wyoming"/>
    <d v="2022-12-01T00:00:00"/>
    <d v="2023-12-01T00:00:00"/>
    <x v="5"/>
    <s v="Regulated Electric (122)"/>
    <s v="Cheyenne Light Fuel &amp; Power Co"/>
    <x v="1"/>
    <x v="5"/>
  </r>
  <r>
    <n v="5"/>
    <n v="122"/>
    <x v="77"/>
    <s v="106000 Completed Constr not Classfd"/>
    <n v="1"/>
    <n v="0"/>
    <n v="0"/>
    <n v="0"/>
    <n v="0"/>
    <n v="0"/>
    <n v="0"/>
    <n v="0"/>
    <s v="Wyoming"/>
    <d v="2022-12-01T00:00:00"/>
    <d v="2023-12-01T00:00:00"/>
    <x v="6"/>
    <s v="Regulated Electric (122)"/>
    <s v="Cheyenne Light Fuel &amp; Power Co"/>
    <x v="1"/>
    <x v="5"/>
  </r>
  <r>
    <n v="5"/>
    <n v="122"/>
    <x v="77"/>
    <s v="106000 Completed Constr not Classfd"/>
    <n v="1"/>
    <n v="0"/>
    <n v="0"/>
    <n v="0"/>
    <n v="0"/>
    <n v="0"/>
    <n v="0"/>
    <n v="0"/>
    <s v="Wyoming"/>
    <d v="2022-12-01T00:00:00"/>
    <d v="2023-12-01T00:00:00"/>
    <x v="7"/>
    <s v="Regulated Electric (122)"/>
    <s v="Cheyenne Light Fuel &amp; Power Co"/>
    <x v="1"/>
    <x v="5"/>
  </r>
  <r>
    <n v="5"/>
    <n v="122"/>
    <x v="77"/>
    <s v="106000 Completed Constr not Classfd"/>
    <n v="1"/>
    <n v="0"/>
    <n v="0"/>
    <n v="0"/>
    <n v="0"/>
    <n v="0"/>
    <n v="0"/>
    <n v="0"/>
    <s v="Wyoming"/>
    <d v="2022-12-01T00:00:00"/>
    <d v="2023-12-01T00:00:00"/>
    <x v="8"/>
    <s v="Regulated Electric (122)"/>
    <s v="Cheyenne Light Fuel &amp; Power Co"/>
    <x v="1"/>
    <x v="5"/>
  </r>
  <r>
    <n v="5"/>
    <n v="122"/>
    <x v="77"/>
    <s v="106000 Completed Constr not Classfd"/>
    <n v="1"/>
    <n v="0"/>
    <n v="0"/>
    <n v="0"/>
    <n v="0"/>
    <n v="0"/>
    <n v="0"/>
    <n v="0"/>
    <s v="Wyoming"/>
    <d v="2022-12-01T00:00:00"/>
    <d v="2023-12-01T00:00:00"/>
    <x v="9"/>
    <s v="Regulated Electric (122)"/>
    <s v="Cheyenne Light Fuel &amp; Power Co"/>
    <x v="1"/>
    <x v="5"/>
  </r>
  <r>
    <n v="5"/>
    <n v="122"/>
    <x v="77"/>
    <s v="106000 Completed Constr not Classfd"/>
    <n v="1"/>
    <n v="0"/>
    <n v="0"/>
    <n v="0"/>
    <n v="0"/>
    <n v="0"/>
    <n v="0"/>
    <n v="0"/>
    <s v="Wyoming"/>
    <d v="2022-12-01T00:00:00"/>
    <d v="2023-12-01T00:00:00"/>
    <x v="10"/>
    <s v="Regulated Electric (122)"/>
    <s v="Cheyenne Light Fuel &amp; Power Co"/>
    <x v="1"/>
    <x v="5"/>
  </r>
  <r>
    <n v="5"/>
    <n v="122"/>
    <x v="78"/>
    <s v="106000 Completed Constr not Classfd"/>
    <n v="1"/>
    <n v="61989.200000000004"/>
    <n v="-38031.620000000003"/>
    <n v="0"/>
    <n v="0"/>
    <n v="0"/>
    <n v="0"/>
    <n v="23957.58"/>
    <s v="Wyoming"/>
    <d v="2022-12-01T00:00:00"/>
    <d v="2023-12-01T00:00:00"/>
    <x v="11"/>
    <s v="Regulated Electric (122)"/>
    <s v="Cheyenne Light Fuel &amp; Power Co"/>
    <x v="1"/>
    <x v="5"/>
  </r>
  <r>
    <n v="5"/>
    <n v="122"/>
    <x v="78"/>
    <s v="106000 Completed Constr not Classfd"/>
    <n v="1"/>
    <n v="23957.58"/>
    <n v="0"/>
    <n v="0"/>
    <n v="0"/>
    <n v="0"/>
    <n v="0"/>
    <n v="23957.58"/>
    <s v="Wyoming"/>
    <d v="2022-12-01T00:00:00"/>
    <d v="2023-12-01T00:00:00"/>
    <x v="12"/>
    <s v="Regulated Electric (122)"/>
    <s v="Cheyenne Light Fuel &amp; Power Co"/>
    <x v="1"/>
    <x v="5"/>
  </r>
  <r>
    <n v="5"/>
    <n v="122"/>
    <x v="78"/>
    <s v="106000 Completed Constr not Classfd"/>
    <n v="1"/>
    <n v="23957.58"/>
    <n v="0"/>
    <n v="0"/>
    <n v="0"/>
    <n v="0"/>
    <n v="0"/>
    <n v="23957.58"/>
    <s v="Wyoming"/>
    <d v="2022-12-01T00:00:00"/>
    <d v="2023-12-01T00:00:00"/>
    <x v="0"/>
    <s v="Regulated Electric (122)"/>
    <s v="Cheyenne Light Fuel &amp; Power Co"/>
    <x v="1"/>
    <x v="5"/>
  </r>
  <r>
    <n v="5"/>
    <n v="122"/>
    <x v="78"/>
    <s v="106000 Completed Constr not Classfd"/>
    <n v="1"/>
    <n v="23957.58"/>
    <n v="0"/>
    <n v="0"/>
    <n v="0"/>
    <n v="0"/>
    <n v="0"/>
    <n v="23957.58"/>
    <s v="Wyoming"/>
    <d v="2022-12-01T00:00:00"/>
    <d v="2023-12-01T00:00:00"/>
    <x v="1"/>
    <s v="Regulated Electric (122)"/>
    <s v="Cheyenne Light Fuel &amp; Power Co"/>
    <x v="1"/>
    <x v="5"/>
  </r>
  <r>
    <n v="5"/>
    <n v="122"/>
    <x v="78"/>
    <s v="106000 Completed Constr not Classfd"/>
    <n v="1"/>
    <n v="23957.58"/>
    <n v="0"/>
    <n v="0"/>
    <n v="0"/>
    <n v="0"/>
    <n v="0"/>
    <n v="23957.58"/>
    <s v="Wyoming"/>
    <d v="2022-12-01T00:00:00"/>
    <d v="2023-12-01T00:00:00"/>
    <x v="2"/>
    <s v="Regulated Electric (122)"/>
    <s v="Cheyenne Light Fuel &amp; Power Co"/>
    <x v="1"/>
    <x v="5"/>
  </r>
  <r>
    <n v="5"/>
    <n v="122"/>
    <x v="78"/>
    <s v="106000 Completed Constr not Classfd"/>
    <n v="1"/>
    <n v="23957.58"/>
    <n v="0"/>
    <n v="0"/>
    <n v="0"/>
    <n v="0"/>
    <n v="0"/>
    <n v="23957.58"/>
    <s v="Wyoming"/>
    <d v="2022-12-01T00:00:00"/>
    <d v="2023-12-01T00:00:00"/>
    <x v="3"/>
    <s v="Regulated Electric (122)"/>
    <s v="Cheyenne Light Fuel &amp; Power Co"/>
    <x v="1"/>
    <x v="5"/>
  </r>
  <r>
    <n v="5"/>
    <n v="122"/>
    <x v="78"/>
    <s v="106000 Completed Constr not Classfd"/>
    <n v="1"/>
    <n v="23957.58"/>
    <n v="228301.02000000002"/>
    <n v="0"/>
    <n v="0"/>
    <n v="0"/>
    <n v="0"/>
    <n v="252258.6"/>
    <s v="Wyoming"/>
    <d v="2022-12-01T00:00:00"/>
    <d v="2023-12-01T00:00:00"/>
    <x v="4"/>
    <s v="Regulated Electric (122)"/>
    <s v="Cheyenne Light Fuel &amp; Power Co"/>
    <x v="1"/>
    <x v="5"/>
  </r>
  <r>
    <n v="5"/>
    <n v="122"/>
    <x v="78"/>
    <s v="106000 Completed Constr not Classfd"/>
    <n v="1"/>
    <n v="252258.6"/>
    <n v="0"/>
    <n v="0"/>
    <n v="0"/>
    <n v="0"/>
    <n v="0"/>
    <n v="252258.6"/>
    <s v="Wyoming"/>
    <d v="2022-12-01T00:00:00"/>
    <d v="2023-12-01T00:00:00"/>
    <x v="5"/>
    <s v="Regulated Electric (122)"/>
    <s v="Cheyenne Light Fuel &amp; Power Co"/>
    <x v="1"/>
    <x v="5"/>
  </r>
  <r>
    <n v="5"/>
    <n v="122"/>
    <x v="78"/>
    <s v="106000 Completed Constr not Classfd"/>
    <n v="1"/>
    <n v="252258.6"/>
    <n v="23811.510000000002"/>
    <n v="0"/>
    <n v="0"/>
    <n v="0"/>
    <n v="0"/>
    <n v="276070.11"/>
    <s v="Wyoming"/>
    <d v="2022-12-01T00:00:00"/>
    <d v="2023-12-01T00:00:00"/>
    <x v="6"/>
    <s v="Regulated Electric (122)"/>
    <s v="Cheyenne Light Fuel &amp; Power Co"/>
    <x v="1"/>
    <x v="5"/>
  </r>
  <r>
    <n v="5"/>
    <n v="122"/>
    <x v="78"/>
    <s v="106000 Completed Constr not Classfd"/>
    <n v="1"/>
    <n v="276070.11"/>
    <n v="0"/>
    <n v="0"/>
    <n v="0"/>
    <n v="0"/>
    <n v="0"/>
    <n v="276070.11"/>
    <s v="Wyoming"/>
    <d v="2022-12-01T00:00:00"/>
    <d v="2023-12-01T00:00:00"/>
    <x v="7"/>
    <s v="Regulated Electric (122)"/>
    <s v="Cheyenne Light Fuel &amp; Power Co"/>
    <x v="1"/>
    <x v="5"/>
  </r>
  <r>
    <n v="5"/>
    <n v="122"/>
    <x v="78"/>
    <s v="106000 Completed Constr not Classfd"/>
    <n v="1"/>
    <n v="276070.11"/>
    <n v="249390"/>
    <n v="0"/>
    <n v="0"/>
    <n v="0"/>
    <n v="0"/>
    <n v="525460.11"/>
    <s v="Wyoming"/>
    <d v="2022-12-01T00:00:00"/>
    <d v="2023-12-01T00:00:00"/>
    <x v="8"/>
    <s v="Regulated Electric (122)"/>
    <s v="Cheyenne Light Fuel &amp; Power Co"/>
    <x v="1"/>
    <x v="5"/>
  </r>
  <r>
    <n v="5"/>
    <n v="122"/>
    <x v="78"/>
    <s v="106000 Completed Constr not Classfd"/>
    <n v="1"/>
    <n v="525460.11"/>
    <n v="12469.5"/>
    <n v="0"/>
    <n v="0"/>
    <n v="0"/>
    <n v="0"/>
    <n v="537929.61"/>
    <s v="Wyoming"/>
    <d v="2022-12-01T00:00:00"/>
    <d v="2023-12-01T00:00:00"/>
    <x v="9"/>
    <s v="Regulated Electric (122)"/>
    <s v="Cheyenne Light Fuel &amp; Power Co"/>
    <x v="1"/>
    <x v="5"/>
  </r>
  <r>
    <n v="5"/>
    <n v="122"/>
    <x v="78"/>
    <s v="106000 Completed Constr not Classfd"/>
    <n v="1"/>
    <n v="537929.61"/>
    <n v="363308.99"/>
    <n v="0"/>
    <n v="0"/>
    <n v="0"/>
    <n v="0"/>
    <n v="901238.6"/>
    <s v="Wyoming"/>
    <d v="2022-12-01T00:00:00"/>
    <d v="2023-12-01T00:00:00"/>
    <x v="10"/>
    <s v="Regulated Electric (122)"/>
    <s v="Cheyenne Light Fuel &amp; Power Co"/>
    <x v="1"/>
    <x v="5"/>
  </r>
  <r>
    <n v="5"/>
    <n v="122"/>
    <x v="79"/>
    <s v="106000 Completed Constr not Classfd"/>
    <n v="1"/>
    <n v="27696.420000000002"/>
    <n v="-27696.420000000002"/>
    <n v="0"/>
    <n v="0"/>
    <n v="0"/>
    <n v="0"/>
    <n v="0"/>
    <s v="Wyoming"/>
    <d v="2022-12-01T00:00:00"/>
    <d v="2023-12-01T00:00:00"/>
    <x v="11"/>
    <s v="Regulated Electric (122)"/>
    <s v="Cheyenne Light Fuel &amp; Power Co"/>
    <x v="1"/>
    <x v="5"/>
  </r>
  <r>
    <n v="5"/>
    <n v="122"/>
    <x v="79"/>
    <s v="106000 Completed Constr not Classfd"/>
    <n v="1"/>
    <n v="0"/>
    <n v="0"/>
    <n v="0"/>
    <n v="0"/>
    <n v="0"/>
    <n v="0"/>
    <n v="0"/>
    <s v="Wyoming"/>
    <d v="2022-12-01T00:00:00"/>
    <d v="2023-12-01T00:00:00"/>
    <x v="12"/>
    <s v="Regulated Electric (122)"/>
    <s v="Cheyenne Light Fuel &amp; Power Co"/>
    <x v="1"/>
    <x v="5"/>
  </r>
  <r>
    <n v="5"/>
    <n v="122"/>
    <x v="79"/>
    <s v="106000 Completed Constr not Classfd"/>
    <n v="1"/>
    <n v="0"/>
    <n v="0"/>
    <n v="0"/>
    <n v="0"/>
    <n v="0"/>
    <n v="0"/>
    <n v="0"/>
    <s v="Wyoming"/>
    <d v="2022-12-01T00:00:00"/>
    <d v="2023-12-01T00:00:00"/>
    <x v="0"/>
    <s v="Regulated Electric (122)"/>
    <s v="Cheyenne Light Fuel &amp; Power Co"/>
    <x v="1"/>
    <x v="5"/>
  </r>
  <r>
    <n v="5"/>
    <n v="122"/>
    <x v="79"/>
    <s v="106000 Completed Constr not Classfd"/>
    <n v="1"/>
    <n v="0"/>
    <n v="57181.16"/>
    <n v="0"/>
    <n v="0"/>
    <n v="0"/>
    <n v="0"/>
    <n v="57181.16"/>
    <s v="Wyoming"/>
    <d v="2022-12-01T00:00:00"/>
    <d v="2023-12-01T00:00:00"/>
    <x v="1"/>
    <s v="Regulated Electric (122)"/>
    <s v="Cheyenne Light Fuel &amp; Power Co"/>
    <x v="1"/>
    <x v="5"/>
  </r>
  <r>
    <n v="5"/>
    <n v="122"/>
    <x v="79"/>
    <s v="106000 Completed Constr not Classfd"/>
    <n v="1"/>
    <n v="57181.16"/>
    <n v="50627.55"/>
    <n v="0"/>
    <n v="0"/>
    <n v="0"/>
    <n v="0"/>
    <n v="107808.71"/>
    <s v="Wyoming"/>
    <d v="2022-12-01T00:00:00"/>
    <d v="2023-12-01T00:00:00"/>
    <x v="2"/>
    <s v="Regulated Electric (122)"/>
    <s v="Cheyenne Light Fuel &amp; Power Co"/>
    <x v="1"/>
    <x v="5"/>
  </r>
  <r>
    <n v="5"/>
    <n v="122"/>
    <x v="79"/>
    <s v="106000 Completed Constr not Classfd"/>
    <n v="1"/>
    <n v="107808.71"/>
    <n v="-57508.12"/>
    <n v="0"/>
    <n v="0"/>
    <n v="0"/>
    <n v="0"/>
    <n v="50300.590000000004"/>
    <s v="Wyoming"/>
    <d v="2022-12-01T00:00:00"/>
    <d v="2023-12-01T00:00:00"/>
    <x v="3"/>
    <s v="Regulated Electric (122)"/>
    <s v="Cheyenne Light Fuel &amp; Power Co"/>
    <x v="1"/>
    <x v="5"/>
  </r>
  <r>
    <n v="5"/>
    <n v="122"/>
    <x v="79"/>
    <s v="106000 Completed Constr not Classfd"/>
    <n v="1"/>
    <n v="50300.590000000004"/>
    <n v="0"/>
    <n v="0"/>
    <n v="0"/>
    <n v="0"/>
    <n v="0"/>
    <n v="50300.590000000004"/>
    <s v="Wyoming"/>
    <d v="2022-12-01T00:00:00"/>
    <d v="2023-12-01T00:00:00"/>
    <x v="4"/>
    <s v="Regulated Electric (122)"/>
    <s v="Cheyenne Light Fuel &amp; Power Co"/>
    <x v="1"/>
    <x v="5"/>
  </r>
  <r>
    <n v="5"/>
    <n v="122"/>
    <x v="79"/>
    <s v="106000 Completed Constr not Classfd"/>
    <n v="1"/>
    <n v="50300.590000000004"/>
    <n v="0"/>
    <n v="0"/>
    <n v="0"/>
    <n v="0"/>
    <n v="0"/>
    <n v="50300.590000000004"/>
    <s v="Wyoming"/>
    <d v="2022-12-01T00:00:00"/>
    <d v="2023-12-01T00:00:00"/>
    <x v="5"/>
    <s v="Regulated Electric (122)"/>
    <s v="Cheyenne Light Fuel &amp; Power Co"/>
    <x v="1"/>
    <x v="5"/>
  </r>
  <r>
    <n v="5"/>
    <n v="122"/>
    <x v="79"/>
    <s v="106000 Completed Constr not Classfd"/>
    <n v="1"/>
    <n v="50300.590000000004"/>
    <n v="0"/>
    <n v="0"/>
    <n v="0"/>
    <n v="0"/>
    <n v="0"/>
    <n v="50300.590000000004"/>
    <s v="Wyoming"/>
    <d v="2022-12-01T00:00:00"/>
    <d v="2023-12-01T00:00:00"/>
    <x v="6"/>
    <s v="Regulated Electric (122)"/>
    <s v="Cheyenne Light Fuel &amp; Power Co"/>
    <x v="1"/>
    <x v="5"/>
  </r>
  <r>
    <n v="5"/>
    <n v="122"/>
    <x v="79"/>
    <s v="106000 Completed Constr not Classfd"/>
    <n v="1"/>
    <n v="50300.590000000004"/>
    <n v="-19688.72"/>
    <n v="0"/>
    <n v="0"/>
    <n v="0"/>
    <n v="0"/>
    <n v="30611.87"/>
    <s v="Wyoming"/>
    <d v="2022-12-01T00:00:00"/>
    <d v="2023-12-01T00:00:00"/>
    <x v="7"/>
    <s v="Regulated Electric (122)"/>
    <s v="Cheyenne Light Fuel &amp; Power Co"/>
    <x v="1"/>
    <x v="5"/>
  </r>
  <r>
    <n v="5"/>
    <n v="122"/>
    <x v="79"/>
    <s v="106000 Completed Constr not Classfd"/>
    <n v="1"/>
    <n v="30611.87"/>
    <n v="0"/>
    <n v="0"/>
    <n v="0"/>
    <n v="0"/>
    <n v="0"/>
    <n v="30611.87"/>
    <s v="Wyoming"/>
    <d v="2022-12-01T00:00:00"/>
    <d v="2023-12-01T00:00:00"/>
    <x v="8"/>
    <s v="Regulated Electric (122)"/>
    <s v="Cheyenne Light Fuel &amp; Power Co"/>
    <x v="1"/>
    <x v="5"/>
  </r>
  <r>
    <n v="5"/>
    <n v="122"/>
    <x v="79"/>
    <s v="106000 Completed Constr not Classfd"/>
    <n v="1"/>
    <n v="30611.87"/>
    <n v="0"/>
    <n v="0"/>
    <n v="0"/>
    <n v="0"/>
    <n v="0"/>
    <n v="30611.87"/>
    <s v="Wyoming"/>
    <d v="2022-12-01T00:00:00"/>
    <d v="2023-12-01T00:00:00"/>
    <x v="9"/>
    <s v="Regulated Electric (122)"/>
    <s v="Cheyenne Light Fuel &amp; Power Co"/>
    <x v="1"/>
    <x v="5"/>
  </r>
  <r>
    <n v="5"/>
    <n v="122"/>
    <x v="79"/>
    <s v="106000 Completed Constr not Classfd"/>
    <n v="1"/>
    <n v="30611.87"/>
    <n v="0"/>
    <n v="0"/>
    <n v="0"/>
    <n v="0"/>
    <n v="0"/>
    <n v="30611.87"/>
    <s v="Wyoming"/>
    <d v="2022-12-01T00:00:00"/>
    <d v="2023-12-01T00:00:00"/>
    <x v="10"/>
    <s v="Regulated Electric (122)"/>
    <s v="Cheyenne Light Fuel &amp; Power Co"/>
    <x v="1"/>
    <x v="5"/>
  </r>
  <r>
    <n v="5"/>
    <n v="122"/>
    <x v="81"/>
    <s v="106000 Completed Constr not Classfd"/>
    <n v="1"/>
    <n v="81944.92"/>
    <n v="-76041.540000000008"/>
    <n v="0"/>
    <n v="0"/>
    <n v="0"/>
    <n v="0"/>
    <n v="5903.38"/>
    <s v="Wyoming"/>
    <d v="2022-12-01T00:00:00"/>
    <d v="2023-12-01T00:00:00"/>
    <x v="11"/>
    <s v="Regulated Electric (122)"/>
    <s v="Cheyenne Light Fuel &amp; Power Co"/>
    <x v="1"/>
    <x v="7"/>
  </r>
  <r>
    <n v="5"/>
    <n v="122"/>
    <x v="81"/>
    <s v="106000 Completed Constr not Classfd"/>
    <n v="1"/>
    <n v="5903.38"/>
    <n v="-5102.58"/>
    <n v="0"/>
    <n v="0"/>
    <n v="0"/>
    <n v="0"/>
    <n v="800.80000000000007"/>
    <s v="Wyoming"/>
    <d v="2022-12-01T00:00:00"/>
    <d v="2023-12-01T00:00:00"/>
    <x v="12"/>
    <s v="Regulated Electric (122)"/>
    <s v="Cheyenne Light Fuel &amp; Power Co"/>
    <x v="1"/>
    <x v="7"/>
  </r>
  <r>
    <n v="5"/>
    <n v="122"/>
    <x v="81"/>
    <s v="106000 Completed Constr not Classfd"/>
    <n v="1"/>
    <n v="800.80000000000007"/>
    <n v="11604.16"/>
    <n v="0"/>
    <n v="0"/>
    <n v="0"/>
    <n v="0"/>
    <n v="12404.960000000001"/>
    <s v="Wyoming"/>
    <d v="2022-12-01T00:00:00"/>
    <d v="2023-12-01T00:00:00"/>
    <x v="0"/>
    <s v="Regulated Electric (122)"/>
    <s v="Cheyenne Light Fuel &amp; Power Co"/>
    <x v="1"/>
    <x v="7"/>
  </r>
  <r>
    <n v="5"/>
    <n v="122"/>
    <x v="81"/>
    <s v="106000 Completed Constr not Classfd"/>
    <n v="1"/>
    <n v="12404.960000000001"/>
    <n v="471.6"/>
    <n v="0"/>
    <n v="0"/>
    <n v="0"/>
    <n v="0"/>
    <n v="12876.56"/>
    <s v="Wyoming"/>
    <d v="2022-12-01T00:00:00"/>
    <d v="2023-12-01T00:00:00"/>
    <x v="1"/>
    <s v="Regulated Electric (122)"/>
    <s v="Cheyenne Light Fuel &amp; Power Co"/>
    <x v="1"/>
    <x v="7"/>
  </r>
  <r>
    <n v="5"/>
    <n v="122"/>
    <x v="81"/>
    <s v="106000 Completed Constr not Classfd"/>
    <n v="1"/>
    <n v="12876.56"/>
    <n v="812.93000000000006"/>
    <n v="0"/>
    <n v="0"/>
    <n v="0"/>
    <n v="0"/>
    <n v="13689.49"/>
    <s v="Wyoming"/>
    <d v="2022-12-01T00:00:00"/>
    <d v="2023-12-01T00:00:00"/>
    <x v="2"/>
    <s v="Regulated Electric (122)"/>
    <s v="Cheyenne Light Fuel &amp; Power Co"/>
    <x v="1"/>
    <x v="7"/>
  </r>
  <r>
    <n v="5"/>
    <n v="122"/>
    <x v="81"/>
    <s v="106000 Completed Constr not Classfd"/>
    <n v="1"/>
    <n v="13689.49"/>
    <n v="5851.49"/>
    <n v="0"/>
    <n v="0"/>
    <n v="0"/>
    <n v="0"/>
    <n v="19540.98"/>
    <s v="Wyoming"/>
    <d v="2022-12-01T00:00:00"/>
    <d v="2023-12-01T00:00:00"/>
    <x v="3"/>
    <s v="Regulated Electric (122)"/>
    <s v="Cheyenne Light Fuel &amp; Power Co"/>
    <x v="1"/>
    <x v="7"/>
  </r>
  <r>
    <n v="5"/>
    <n v="122"/>
    <x v="81"/>
    <s v="106000 Completed Constr not Classfd"/>
    <n v="1"/>
    <n v="19540.98"/>
    <n v="6934.6500000000005"/>
    <n v="0"/>
    <n v="0"/>
    <n v="0"/>
    <n v="0"/>
    <n v="26475.63"/>
    <s v="Wyoming"/>
    <d v="2022-12-01T00:00:00"/>
    <d v="2023-12-01T00:00:00"/>
    <x v="4"/>
    <s v="Regulated Electric (122)"/>
    <s v="Cheyenne Light Fuel &amp; Power Co"/>
    <x v="1"/>
    <x v="7"/>
  </r>
  <r>
    <n v="5"/>
    <n v="122"/>
    <x v="81"/>
    <s v="106000 Completed Constr not Classfd"/>
    <n v="1"/>
    <n v="26475.63"/>
    <n v="4440.7700000000004"/>
    <n v="0"/>
    <n v="0"/>
    <n v="0"/>
    <n v="0"/>
    <n v="30916.400000000001"/>
    <s v="Wyoming"/>
    <d v="2022-12-01T00:00:00"/>
    <d v="2023-12-01T00:00:00"/>
    <x v="5"/>
    <s v="Regulated Electric (122)"/>
    <s v="Cheyenne Light Fuel &amp; Power Co"/>
    <x v="1"/>
    <x v="7"/>
  </r>
  <r>
    <n v="5"/>
    <n v="122"/>
    <x v="81"/>
    <s v="106000 Completed Constr not Classfd"/>
    <n v="1"/>
    <n v="30916.400000000001"/>
    <n v="3077.21"/>
    <n v="0"/>
    <n v="0"/>
    <n v="0"/>
    <n v="0"/>
    <n v="33993.61"/>
    <s v="Wyoming"/>
    <d v="2022-12-01T00:00:00"/>
    <d v="2023-12-01T00:00:00"/>
    <x v="6"/>
    <s v="Regulated Electric (122)"/>
    <s v="Cheyenne Light Fuel &amp; Power Co"/>
    <x v="1"/>
    <x v="7"/>
  </r>
  <r>
    <n v="5"/>
    <n v="122"/>
    <x v="81"/>
    <s v="106000 Completed Constr not Classfd"/>
    <n v="1"/>
    <n v="33993.61"/>
    <n v="26178.95"/>
    <n v="0"/>
    <n v="0"/>
    <n v="0"/>
    <n v="0"/>
    <n v="60172.56"/>
    <s v="Wyoming"/>
    <d v="2022-12-01T00:00:00"/>
    <d v="2023-12-01T00:00:00"/>
    <x v="7"/>
    <s v="Regulated Electric (122)"/>
    <s v="Cheyenne Light Fuel &amp; Power Co"/>
    <x v="1"/>
    <x v="7"/>
  </r>
  <r>
    <n v="5"/>
    <n v="122"/>
    <x v="81"/>
    <s v="106000 Completed Constr not Classfd"/>
    <n v="1"/>
    <n v="60172.56"/>
    <n v="31242.670000000002"/>
    <n v="0"/>
    <n v="0"/>
    <n v="0"/>
    <n v="0"/>
    <n v="91415.23"/>
    <s v="Wyoming"/>
    <d v="2022-12-01T00:00:00"/>
    <d v="2023-12-01T00:00:00"/>
    <x v="8"/>
    <s v="Regulated Electric (122)"/>
    <s v="Cheyenne Light Fuel &amp; Power Co"/>
    <x v="1"/>
    <x v="7"/>
  </r>
  <r>
    <n v="5"/>
    <n v="122"/>
    <x v="81"/>
    <s v="106000 Completed Constr not Classfd"/>
    <n v="1"/>
    <n v="91415.23"/>
    <n v="39432.730000000003"/>
    <n v="0"/>
    <n v="0"/>
    <n v="0"/>
    <n v="0"/>
    <n v="130847.96"/>
    <s v="Wyoming"/>
    <d v="2022-12-01T00:00:00"/>
    <d v="2023-12-01T00:00:00"/>
    <x v="9"/>
    <s v="Regulated Electric (122)"/>
    <s v="Cheyenne Light Fuel &amp; Power Co"/>
    <x v="1"/>
    <x v="7"/>
  </r>
  <r>
    <n v="5"/>
    <n v="122"/>
    <x v="81"/>
    <s v="106000 Completed Constr not Classfd"/>
    <n v="1"/>
    <n v="130847.96"/>
    <n v="24445.65"/>
    <n v="0"/>
    <n v="0"/>
    <n v="0"/>
    <n v="0"/>
    <n v="155293.61000000002"/>
    <s v="Wyoming"/>
    <d v="2022-12-01T00:00:00"/>
    <d v="2023-12-01T00:00:00"/>
    <x v="10"/>
    <s v="Regulated Electric (122)"/>
    <s v="Cheyenne Light Fuel &amp; Power Co"/>
    <x v="1"/>
    <x v="7"/>
  </r>
  <r>
    <n v="5"/>
    <n v="122"/>
    <x v="82"/>
    <s v="106000 Completed Constr not Classfd"/>
    <n v="1"/>
    <n v="59467.73"/>
    <n v="0"/>
    <n v="0"/>
    <n v="0"/>
    <n v="0"/>
    <n v="0"/>
    <n v="59467.73"/>
    <s v="Wyoming"/>
    <d v="2022-12-01T00:00:00"/>
    <d v="2023-12-01T00:00:00"/>
    <x v="11"/>
    <s v="Regulated Electric (122)"/>
    <s v="Cheyenne Light Fuel &amp; Power Co"/>
    <x v="1"/>
    <x v="7"/>
  </r>
  <r>
    <n v="5"/>
    <n v="122"/>
    <x v="82"/>
    <s v="106000 Completed Constr not Classfd"/>
    <n v="1"/>
    <n v="59467.73"/>
    <n v="-59467.73"/>
    <n v="0"/>
    <n v="0"/>
    <n v="0"/>
    <n v="0"/>
    <n v="0"/>
    <s v="Wyoming"/>
    <d v="2022-12-01T00:00:00"/>
    <d v="2023-12-01T00:00:00"/>
    <x v="12"/>
    <s v="Regulated Electric (122)"/>
    <s v="Cheyenne Light Fuel &amp; Power Co"/>
    <x v="1"/>
    <x v="7"/>
  </r>
  <r>
    <n v="5"/>
    <n v="122"/>
    <x v="82"/>
    <s v="106000 Completed Constr not Classfd"/>
    <n v="1"/>
    <n v="0"/>
    <n v="0"/>
    <n v="0"/>
    <n v="0"/>
    <n v="0"/>
    <n v="0"/>
    <n v="0"/>
    <s v="Wyoming"/>
    <d v="2022-12-01T00:00:00"/>
    <d v="2023-12-01T00:00:00"/>
    <x v="0"/>
    <s v="Regulated Electric (122)"/>
    <s v="Cheyenne Light Fuel &amp; Power Co"/>
    <x v="1"/>
    <x v="7"/>
  </r>
  <r>
    <n v="5"/>
    <n v="122"/>
    <x v="82"/>
    <s v="106000 Completed Constr not Classfd"/>
    <n v="1"/>
    <n v="0"/>
    <n v="0"/>
    <n v="0"/>
    <n v="0"/>
    <n v="0"/>
    <n v="0"/>
    <n v="0"/>
    <s v="Wyoming"/>
    <d v="2022-12-01T00:00:00"/>
    <d v="2023-12-01T00:00:00"/>
    <x v="1"/>
    <s v="Regulated Electric (122)"/>
    <s v="Cheyenne Light Fuel &amp; Power Co"/>
    <x v="1"/>
    <x v="7"/>
  </r>
  <r>
    <n v="5"/>
    <n v="122"/>
    <x v="82"/>
    <s v="106000 Completed Constr not Classfd"/>
    <n v="1"/>
    <n v="0"/>
    <n v="0"/>
    <n v="0"/>
    <n v="0"/>
    <n v="0"/>
    <n v="0"/>
    <n v="0"/>
    <s v="Wyoming"/>
    <d v="2022-12-01T00:00:00"/>
    <d v="2023-12-01T00:00:00"/>
    <x v="2"/>
    <s v="Regulated Electric (122)"/>
    <s v="Cheyenne Light Fuel &amp; Power Co"/>
    <x v="1"/>
    <x v="7"/>
  </r>
  <r>
    <n v="5"/>
    <n v="122"/>
    <x v="82"/>
    <s v="106000 Completed Constr not Classfd"/>
    <n v="1"/>
    <n v="0"/>
    <n v="0"/>
    <n v="0"/>
    <n v="0"/>
    <n v="0"/>
    <n v="0"/>
    <n v="0"/>
    <s v="Wyoming"/>
    <d v="2022-12-01T00:00:00"/>
    <d v="2023-12-01T00:00:00"/>
    <x v="3"/>
    <s v="Regulated Electric (122)"/>
    <s v="Cheyenne Light Fuel &amp; Power Co"/>
    <x v="1"/>
    <x v="7"/>
  </r>
  <r>
    <n v="5"/>
    <n v="122"/>
    <x v="82"/>
    <s v="106000 Completed Constr not Classfd"/>
    <n v="1"/>
    <n v="0"/>
    <n v="0"/>
    <n v="0"/>
    <n v="0"/>
    <n v="0"/>
    <n v="0"/>
    <n v="0"/>
    <s v="Wyoming"/>
    <d v="2022-12-01T00:00:00"/>
    <d v="2023-12-01T00:00:00"/>
    <x v="4"/>
    <s v="Regulated Electric (122)"/>
    <s v="Cheyenne Light Fuel &amp; Power Co"/>
    <x v="1"/>
    <x v="7"/>
  </r>
  <r>
    <n v="5"/>
    <n v="122"/>
    <x v="82"/>
    <s v="106000 Completed Constr not Classfd"/>
    <n v="1"/>
    <n v="0"/>
    <n v="0"/>
    <n v="0"/>
    <n v="0"/>
    <n v="0"/>
    <n v="0"/>
    <n v="0"/>
    <s v="Wyoming"/>
    <d v="2022-12-01T00:00:00"/>
    <d v="2023-12-01T00:00:00"/>
    <x v="5"/>
    <s v="Regulated Electric (122)"/>
    <s v="Cheyenne Light Fuel &amp; Power Co"/>
    <x v="1"/>
    <x v="7"/>
  </r>
  <r>
    <n v="5"/>
    <n v="122"/>
    <x v="82"/>
    <s v="106000 Completed Constr not Classfd"/>
    <n v="1"/>
    <n v="0"/>
    <n v="0"/>
    <n v="0"/>
    <n v="0"/>
    <n v="0"/>
    <n v="0"/>
    <n v="0"/>
    <s v="Wyoming"/>
    <d v="2022-12-01T00:00:00"/>
    <d v="2023-12-01T00:00:00"/>
    <x v="6"/>
    <s v="Regulated Electric (122)"/>
    <s v="Cheyenne Light Fuel &amp; Power Co"/>
    <x v="1"/>
    <x v="7"/>
  </r>
  <r>
    <n v="5"/>
    <n v="122"/>
    <x v="82"/>
    <s v="106000 Completed Constr not Classfd"/>
    <n v="1"/>
    <n v="0"/>
    <n v="0"/>
    <n v="0"/>
    <n v="0"/>
    <n v="0"/>
    <n v="0"/>
    <n v="0"/>
    <s v="Wyoming"/>
    <d v="2022-12-01T00:00:00"/>
    <d v="2023-12-01T00:00:00"/>
    <x v="7"/>
    <s v="Regulated Electric (122)"/>
    <s v="Cheyenne Light Fuel &amp; Power Co"/>
    <x v="1"/>
    <x v="7"/>
  </r>
  <r>
    <n v="5"/>
    <n v="122"/>
    <x v="82"/>
    <s v="106000 Completed Constr not Classfd"/>
    <n v="1"/>
    <n v="0"/>
    <n v="0"/>
    <n v="0"/>
    <n v="0"/>
    <n v="0"/>
    <n v="0"/>
    <n v="0"/>
    <s v="Wyoming"/>
    <d v="2022-12-01T00:00:00"/>
    <d v="2023-12-01T00:00:00"/>
    <x v="8"/>
    <s v="Regulated Electric (122)"/>
    <s v="Cheyenne Light Fuel &amp; Power Co"/>
    <x v="1"/>
    <x v="7"/>
  </r>
  <r>
    <n v="5"/>
    <n v="122"/>
    <x v="82"/>
    <s v="106000 Completed Constr not Classfd"/>
    <n v="1"/>
    <n v="0"/>
    <n v="0"/>
    <n v="0"/>
    <n v="0"/>
    <n v="0"/>
    <n v="0"/>
    <n v="0"/>
    <s v="Wyoming"/>
    <d v="2022-12-01T00:00:00"/>
    <d v="2023-12-01T00:00:00"/>
    <x v="9"/>
    <s v="Regulated Electric (122)"/>
    <s v="Cheyenne Light Fuel &amp; Power Co"/>
    <x v="1"/>
    <x v="7"/>
  </r>
  <r>
    <n v="5"/>
    <n v="122"/>
    <x v="82"/>
    <s v="106000 Completed Constr not Classfd"/>
    <n v="1"/>
    <n v="0"/>
    <n v="0"/>
    <n v="0"/>
    <n v="0"/>
    <n v="0"/>
    <n v="0"/>
    <n v="0"/>
    <s v="Wyoming"/>
    <d v="2022-12-01T00:00:00"/>
    <d v="2023-12-01T00:00:00"/>
    <x v="10"/>
    <s v="Regulated Electric (122)"/>
    <s v="Cheyenne Light Fuel &amp; Power Co"/>
    <x v="1"/>
    <x v="7"/>
  </r>
  <r>
    <n v="5"/>
    <n v="122"/>
    <x v="83"/>
    <s v="106000 Completed Constr not Classfd"/>
    <n v="1"/>
    <n v="0"/>
    <n v="0"/>
    <n v="0"/>
    <n v="0"/>
    <n v="0"/>
    <n v="0"/>
    <n v="0"/>
    <s v="Wyoming"/>
    <d v="2022-12-01T00:00:00"/>
    <d v="2023-12-01T00:00:00"/>
    <x v="11"/>
    <s v="Regulated Electric (122)"/>
    <s v="Cheyenne Light Fuel &amp; Power Co"/>
    <x v="1"/>
    <x v="8"/>
  </r>
  <r>
    <n v="5"/>
    <n v="122"/>
    <x v="83"/>
    <s v="106000 Completed Constr not Classfd"/>
    <n v="1"/>
    <n v="0"/>
    <n v="0"/>
    <n v="0"/>
    <n v="0"/>
    <n v="0"/>
    <n v="0"/>
    <n v="0"/>
    <s v="Wyoming"/>
    <d v="2022-12-01T00:00:00"/>
    <d v="2023-12-01T00:00:00"/>
    <x v="12"/>
    <s v="Regulated Electric (122)"/>
    <s v="Cheyenne Light Fuel &amp; Power Co"/>
    <x v="1"/>
    <x v="8"/>
  </r>
  <r>
    <n v="5"/>
    <n v="122"/>
    <x v="83"/>
    <s v="106000 Completed Constr not Classfd"/>
    <n v="1"/>
    <n v="0"/>
    <n v="0"/>
    <n v="0"/>
    <n v="0"/>
    <n v="0"/>
    <n v="0"/>
    <n v="0"/>
    <s v="Wyoming"/>
    <d v="2022-12-01T00:00:00"/>
    <d v="2023-12-01T00:00:00"/>
    <x v="0"/>
    <s v="Regulated Electric (122)"/>
    <s v="Cheyenne Light Fuel &amp; Power Co"/>
    <x v="1"/>
    <x v="8"/>
  </r>
  <r>
    <n v="5"/>
    <n v="122"/>
    <x v="83"/>
    <s v="106000 Completed Constr not Classfd"/>
    <n v="1"/>
    <n v="0"/>
    <n v="0"/>
    <n v="0"/>
    <n v="0"/>
    <n v="0"/>
    <n v="0"/>
    <n v="0"/>
    <s v="Wyoming"/>
    <d v="2022-12-01T00:00:00"/>
    <d v="2023-12-01T00:00:00"/>
    <x v="1"/>
    <s v="Regulated Electric (122)"/>
    <s v="Cheyenne Light Fuel &amp; Power Co"/>
    <x v="1"/>
    <x v="8"/>
  </r>
  <r>
    <n v="5"/>
    <n v="122"/>
    <x v="83"/>
    <s v="106000 Completed Constr not Classfd"/>
    <n v="1"/>
    <n v="0"/>
    <n v="0"/>
    <n v="0"/>
    <n v="0"/>
    <n v="0"/>
    <n v="0"/>
    <n v="0"/>
    <s v="Wyoming"/>
    <d v="2022-12-01T00:00:00"/>
    <d v="2023-12-01T00:00:00"/>
    <x v="2"/>
    <s v="Regulated Electric (122)"/>
    <s v="Cheyenne Light Fuel &amp; Power Co"/>
    <x v="1"/>
    <x v="8"/>
  </r>
  <r>
    <n v="5"/>
    <n v="122"/>
    <x v="83"/>
    <s v="106000 Completed Constr not Classfd"/>
    <n v="1"/>
    <n v="0"/>
    <n v="0"/>
    <n v="0"/>
    <n v="0"/>
    <n v="0"/>
    <n v="0"/>
    <n v="0"/>
    <s v="Wyoming"/>
    <d v="2022-12-01T00:00:00"/>
    <d v="2023-12-01T00:00:00"/>
    <x v="3"/>
    <s v="Regulated Electric (122)"/>
    <s v="Cheyenne Light Fuel &amp; Power Co"/>
    <x v="1"/>
    <x v="8"/>
  </r>
  <r>
    <n v="5"/>
    <n v="122"/>
    <x v="83"/>
    <s v="106000 Completed Constr not Classfd"/>
    <n v="1"/>
    <n v="0"/>
    <n v="0"/>
    <n v="0"/>
    <n v="0"/>
    <n v="0"/>
    <n v="0"/>
    <n v="0"/>
    <s v="Wyoming"/>
    <d v="2022-12-01T00:00:00"/>
    <d v="2023-12-01T00:00:00"/>
    <x v="4"/>
    <s v="Regulated Electric (122)"/>
    <s v="Cheyenne Light Fuel &amp; Power Co"/>
    <x v="1"/>
    <x v="8"/>
  </r>
  <r>
    <n v="5"/>
    <n v="122"/>
    <x v="83"/>
    <s v="106000 Completed Constr not Classfd"/>
    <n v="1"/>
    <n v="0"/>
    <n v="0"/>
    <n v="0"/>
    <n v="0"/>
    <n v="0"/>
    <n v="0"/>
    <n v="0"/>
    <s v="Wyoming"/>
    <d v="2022-12-01T00:00:00"/>
    <d v="2023-12-01T00:00:00"/>
    <x v="5"/>
    <s v="Regulated Electric (122)"/>
    <s v="Cheyenne Light Fuel &amp; Power Co"/>
    <x v="1"/>
    <x v="8"/>
  </r>
  <r>
    <n v="5"/>
    <n v="122"/>
    <x v="83"/>
    <s v="106000 Completed Constr not Classfd"/>
    <n v="1"/>
    <n v="0"/>
    <n v="0"/>
    <n v="0"/>
    <n v="0"/>
    <n v="0"/>
    <n v="0"/>
    <n v="0"/>
    <s v="Wyoming"/>
    <d v="2022-12-01T00:00:00"/>
    <d v="2023-12-01T00:00:00"/>
    <x v="6"/>
    <s v="Regulated Electric (122)"/>
    <s v="Cheyenne Light Fuel &amp; Power Co"/>
    <x v="1"/>
    <x v="8"/>
  </r>
  <r>
    <n v="5"/>
    <n v="122"/>
    <x v="83"/>
    <s v="106000 Completed Constr not Classfd"/>
    <n v="1"/>
    <n v="0"/>
    <n v="0"/>
    <n v="0"/>
    <n v="0"/>
    <n v="0"/>
    <n v="0"/>
    <n v="0"/>
    <s v="Wyoming"/>
    <d v="2022-12-01T00:00:00"/>
    <d v="2023-12-01T00:00:00"/>
    <x v="7"/>
    <s v="Regulated Electric (122)"/>
    <s v="Cheyenne Light Fuel &amp; Power Co"/>
    <x v="1"/>
    <x v="8"/>
  </r>
  <r>
    <n v="5"/>
    <n v="122"/>
    <x v="83"/>
    <s v="106000 Completed Constr not Classfd"/>
    <n v="1"/>
    <n v="0"/>
    <n v="0"/>
    <n v="0"/>
    <n v="0"/>
    <n v="0"/>
    <n v="0"/>
    <n v="0"/>
    <s v="Wyoming"/>
    <d v="2022-12-01T00:00:00"/>
    <d v="2023-12-01T00:00:00"/>
    <x v="8"/>
    <s v="Regulated Electric (122)"/>
    <s v="Cheyenne Light Fuel &amp; Power Co"/>
    <x v="1"/>
    <x v="8"/>
  </r>
  <r>
    <n v="5"/>
    <n v="122"/>
    <x v="83"/>
    <s v="106000 Completed Constr not Classfd"/>
    <n v="1"/>
    <n v="0"/>
    <n v="0"/>
    <n v="0"/>
    <n v="0"/>
    <n v="0"/>
    <n v="0"/>
    <n v="0"/>
    <s v="Wyoming"/>
    <d v="2022-12-01T00:00:00"/>
    <d v="2023-12-01T00:00:00"/>
    <x v="9"/>
    <s v="Regulated Electric (122)"/>
    <s v="Cheyenne Light Fuel &amp; Power Co"/>
    <x v="1"/>
    <x v="8"/>
  </r>
  <r>
    <n v="5"/>
    <n v="122"/>
    <x v="83"/>
    <s v="106000 Completed Constr not Classfd"/>
    <n v="1"/>
    <n v="0"/>
    <n v="0"/>
    <n v="0"/>
    <n v="0"/>
    <n v="0"/>
    <n v="0"/>
    <n v="0"/>
    <s v="Wyoming"/>
    <d v="2022-12-01T00:00:00"/>
    <d v="2023-12-01T00:00:00"/>
    <x v="10"/>
    <s v="Regulated Electric (122)"/>
    <s v="Cheyenne Light Fuel &amp; Power Co"/>
    <x v="1"/>
    <x v="8"/>
  </r>
  <r>
    <n v="5"/>
    <n v="122"/>
    <x v="84"/>
    <s v="106000 Completed Constr not Classfd"/>
    <n v="1"/>
    <n v="0"/>
    <n v="0"/>
    <n v="0"/>
    <n v="0"/>
    <n v="0"/>
    <n v="0"/>
    <n v="0"/>
    <s v="Wyoming"/>
    <d v="2022-12-01T00:00:00"/>
    <d v="2023-12-01T00:00:00"/>
    <x v="11"/>
    <s v="Regulated Electric (122)"/>
    <s v="Cheyenne Light Fuel &amp; Power Co"/>
    <x v="1"/>
    <x v="9"/>
  </r>
  <r>
    <n v="5"/>
    <n v="122"/>
    <x v="84"/>
    <s v="106000 Completed Constr not Classfd"/>
    <n v="1"/>
    <n v="0"/>
    <n v="0"/>
    <n v="0"/>
    <n v="0"/>
    <n v="0"/>
    <n v="0"/>
    <n v="0"/>
    <s v="Wyoming"/>
    <d v="2022-12-01T00:00:00"/>
    <d v="2023-12-01T00:00:00"/>
    <x v="12"/>
    <s v="Regulated Electric (122)"/>
    <s v="Cheyenne Light Fuel &amp; Power Co"/>
    <x v="1"/>
    <x v="9"/>
  </r>
  <r>
    <n v="5"/>
    <n v="122"/>
    <x v="84"/>
    <s v="106000 Completed Constr not Classfd"/>
    <n v="1"/>
    <n v="0"/>
    <n v="0"/>
    <n v="0"/>
    <n v="0"/>
    <n v="0"/>
    <n v="0"/>
    <n v="0"/>
    <s v="Wyoming"/>
    <d v="2022-12-01T00:00:00"/>
    <d v="2023-12-01T00:00:00"/>
    <x v="0"/>
    <s v="Regulated Electric (122)"/>
    <s v="Cheyenne Light Fuel &amp; Power Co"/>
    <x v="1"/>
    <x v="9"/>
  </r>
  <r>
    <n v="5"/>
    <n v="122"/>
    <x v="84"/>
    <s v="106000 Completed Constr not Classfd"/>
    <n v="1"/>
    <n v="0"/>
    <n v="0"/>
    <n v="0"/>
    <n v="0"/>
    <n v="0"/>
    <n v="0"/>
    <n v="0"/>
    <s v="Wyoming"/>
    <d v="2022-12-01T00:00:00"/>
    <d v="2023-12-01T00:00:00"/>
    <x v="1"/>
    <s v="Regulated Electric (122)"/>
    <s v="Cheyenne Light Fuel &amp; Power Co"/>
    <x v="1"/>
    <x v="9"/>
  </r>
  <r>
    <n v="5"/>
    <n v="122"/>
    <x v="84"/>
    <s v="106000 Completed Constr not Classfd"/>
    <n v="1"/>
    <n v="0"/>
    <n v="0"/>
    <n v="0"/>
    <n v="0"/>
    <n v="0"/>
    <n v="0"/>
    <n v="0"/>
    <s v="Wyoming"/>
    <d v="2022-12-01T00:00:00"/>
    <d v="2023-12-01T00:00:00"/>
    <x v="2"/>
    <s v="Regulated Electric (122)"/>
    <s v="Cheyenne Light Fuel &amp; Power Co"/>
    <x v="1"/>
    <x v="9"/>
  </r>
  <r>
    <n v="5"/>
    <n v="122"/>
    <x v="84"/>
    <s v="106000 Completed Constr not Classfd"/>
    <n v="1"/>
    <n v="0"/>
    <n v="219738.41"/>
    <n v="0"/>
    <n v="0"/>
    <n v="0"/>
    <n v="0"/>
    <n v="219738.41"/>
    <s v="Wyoming"/>
    <d v="2022-12-01T00:00:00"/>
    <d v="2023-12-01T00:00:00"/>
    <x v="3"/>
    <s v="Regulated Electric (122)"/>
    <s v="Cheyenne Light Fuel &amp; Power Co"/>
    <x v="1"/>
    <x v="9"/>
  </r>
  <r>
    <n v="5"/>
    <n v="122"/>
    <x v="84"/>
    <s v="106000 Completed Constr not Classfd"/>
    <n v="1"/>
    <n v="219738.41"/>
    <n v="0"/>
    <n v="0"/>
    <n v="0"/>
    <n v="0"/>
    <n v="0"/>
    <n v="219738.41"/>
    <s v="Wyoming"/>
    <d v="2022-12-01T00:00:00"/>
    <d v="2023-12-01T00:00:00"/>
    <x v="4"/>
    <s v="Regulated Electric (122)"/>
    <s v="Cheyenne Light Fuel &amp; Power Co"/>
    <x v="1"/>
    <x v="9"/>
  </r>
  <r>
    <n v="5"/>
    <n v="122"/>
    <x v="84"/>
    <s v="106000 Completed Constr not Classfd"/>
    <n v="1"/>
    <n v="219738.41"/>
    <n v="0"/>
    <n v="0"/>
    <n v="0"/>
    <n v="0"/>
    <n v="0"/>
    <n v="219738.41"/>
    <s v="Wyoming"/>
    <d v="2022-12-01T00:00:00"/>
    <d v="2023-12-01T00:00:00"/>
    <x v="5"/>
    <s v="Regulated Electric (122)"/>
    <s v="Cheyenne Light Fuel &amp; Power Co"/>
    <x v="1"/>
    <x v="9"/>
  </r>
  <r>
    <n v="5"/>
    <n v="122"/>
    <x v="84"/>
    <s v="106000 Completed Constr not Classfd"/>
    <n v="1"/>
    <n v="219738.41"/>
    <n v="0"/>
    <n v="0"/>
    <n v="0"/>
    <n v="0"/>
    <n v="0"/>
    <n v="219738.41"/>
    <s v="Wyoming"/>
    <d v="2022-12-01T00:00:00"/>
    <d v="2023-12-01T00:00:00"/>
    <x v="6"/>
    <s v="Regulated Electric (122)"/>
    <s v="Cheyenne Light Fuel &amp; Power Co"/>
    <x v="1"/>
    <x v="9"/>
  </r>
  <r>
    <n v="5"/>
    <n v="122"/>
    <x v="84"/>
    <s v="106000 Completed Constr not Classfd"/>
    <n v="1"/>
    <n v="219738.41"/>
    <n v="611.88"/>
    <n v="0"/>
    <n v="0"/>
    <n v="0"/>
    <n v="0"/>
    <n v="220350.29"/>
    <s v="Wyoming"/>
    <d v="2022-12-01T00:00:00"/>
    <d v="2023-12-01T00:00:00"/>
    <x v="7"/>
    <s v="Regulated Electric (122)"/>
    <s v="Cheyenne Light Fuel &amp; Power Co"/>
    <x v="1"/>
    <x v="9"/>
  </r>
  <r>
    <n v="5"/>
    <n v="122"/>
    <x v="84"/>
    <s v="106000 Completed Constr not Classfd"/>
    <n v="1"/>
    <n v="220350.29"/>
    <n v="0"/>
    <n v="0"/>
    <n v="0"/>
    <n v="0"/>
    <n v="0"/>
    <n v="220350.29"/>
    <s v="Wyoming"/>
    <d v="2022-12-01T00:00:00"/>
    <d v="2023-12-01T00:00:00"/>
    <x v="8"/>
    <s v="Regulated Electric (122)"/>
    <s v="Cheyenne Light Fuel &amp; Power Co"/>
    <x v="1"/>
    <x v="9"/>
  </r>
  <r>
    <n v="5"/>
    <n v="122"/>
    <x v="84"/>
    <s v="106000 Completed Constr not Classfd"/>
    <n v="1"/>
    <n v="220350.29"/>
    <n v="0"/>
    <n v="0"/>
    <n v="0"/>
    <n v="0"/>
    <n v="0"/>
    <n v="220350.29"/>
    <s v="Wyoming"/>
    <d v="2022-12-01T00:00:00"/>
    <d v="2023-12-01T00:00:00"/>
    <x v="9"/>
    <s v="Regulated Electric (122)"/>
    <s v="Cheyenne Light Fuel &amp; Power Co"/>
    <x v="1"/>
    <x v="9"/>
  </r>
  <r>
    <n v="5"/>
    <n v="122"/>
    <x v="84"/>
    <s v="106000 Completed Constr not Classfd"/>
    <n v="1"/>
    <n v="220350.29"/>
    <n v="-42"/>
    <n v="0"/>
    <n v="0"/>
    <n v="0"/>
    <n v="0"/>
    <n v="220308.29"/>
    <s v="Wyoming"/>
    <d v="2022-12-01T00:00:00"/>
    <d v="2023-12-01T00:00:00"/>
    <x v="10"/>
    <s v="Regulated Electric (122)"/>
    <s v="Cheyenne Light Fuel &amp; Power Co"/>
    <x v="1"/>
    <x v="9"/>
  </r>
  <r>
    <n v="5"/>
    <n v="122"/>
    <x v="85"/>
    <s v="106000 Completed Constr not Classfd"/>
    <n v="1"/>
    <n v="0"/>
    <n v="0"/>
    <n v="0"/>
    <n v="0"/>
    <n v="0"/>
    <n v="0"/>
    <n v="0"/>
    <s v="Wyoming"/>
    <d v="2022-12-01T00:00:00"/>
    <d v="2023-12-01T00:00:00"/>
    <x v="11"/>
    <s v="Regulated Electric (122)"/>
    <s v="Cheyenne Light Fuel &amp; Power Co"/>
    <x v="1"/>
    <x v="9"/>
  </r>
  <r>
    <n v="5"/>
    <n v="122"/>
    <x v="85"/>
    <s v="106000 Completed Constr not Classfd"/>
    <n v="1"/>
    <n v="0"/>
    <n v="0"/>
    <n v="0"/>
    <n v="0"/>
    <n v="0"/>
    <n v="0"/>
    <n v="0"/>
    <s v="Wyoming"/>
    <d v="2022-12-01T00:00:00"/>
    <d v="2023-12-01T00:00:00"/>
    <x v="12"/>
    <s v="Regulated Electric (122)"/>
    <s v="Cheyenne Light Fuel &amp; Power Co"/>
    <x v="1"/>
    <x v="9"/>
  </r>
  <r>
    <n v="5"/>
    <n v="122"/>
    <x v="85"/>
    <s v="106000 Completed Constr not Classfd"/>
    <n v="1"/>
    <n v="0"/>
    <n v="0"/>
    <n v="0"/>
    <n v="0"/>
    <n v="0"/>
    <n v="0"/>
    <n v="0"/>
    <s v="Wyoming"/>
    <d v="2022-12-01T00:00:00"/>
    <d v="2023-12-01T00:00:00"/>
    <x v="0"/>
    <s v="Regulated Electric (122)"/>
    <s v="Cheyenne Light Fuel &amp; Power Co"/>
    <x v="1"/>
    <x v="9"/>
  </r>
  <r>
    <n v="5"/>
    <n v="122"/>
    <x v="85"/>
    <s v="106000 Completed Constr not Classfd"/>
    <n v="1"/>
    <n v="0"/>
    <n v="0"/>
    <n v="0"/>
    <n v="0"/>
    <n v="0"/>
    <n v="0"/>
    <n v="0"/>
    <s v="Wyoming"/>
    <d v="2022-12-01T00:00:00"/>
    <d v="2023-12-01T00:00:00"/>
    <x v="1"/>
    <s v="Regulated Electric (122)"/>
    <s v="Cheyenne Light Fuel &amp; Power Co"/>
    <x v="1"/>
    <x v="9"/>
  </r>
  <r>
    <n v="5"/>
    <n v="122"/>
    <x v="85"/>
    <s v="106000 Completed Constr not Classfd"/>
    <n v="1"/>
    <n v="0"/>
    <n v="0"/>
    <n v="0"/>
    <n v="0"/>
    <n v="0"/>
    <n v="0"/>
    <n v="0"/>
    <s v="Wyoming"/>
    <d v="2022-12-01T00:00:00"/>
    <d v="2023-12-01T00:00:00"/>
    <x v="2"/>
    <s v="Regulated Electric (122)"/>
    <s v="Cheyenne Light Fuel &amp; Power Co"/>
    <x v="1"/>
    <x v="9"/>
  </r>
  <r>
    <n v="5"/>
    <n v="122"/>
    <x v="85"/>
    <s v="106000 Completed Constr not Classfd"/>
    <n v="1"/>
    <n v="0"/>
    <n v="0"/>
    <n v="0"/>
    <n v="0"/>
    <n v="0"/>
    <n v="0"/>
    <n v="0"/>
    <s v="Wyoming"/>
    <d v="2022-12-01T00:00:00"/>
    <d v="2023-12-01T00:00:00"/>
    <x v="3"/>
    <s v="Regulated Electric (122)"/>
    <s v="Cheyenne Light Fuel &amp; Power Co"/>
    <x v="1"/>
    <x v="9"/>
  </r>
  <r>
    <n v="5"/>
    <n v="122"/>
    <x v="85"/>
    <s v="106000 Completed Constr not Classfd"/>
    <n v="1"/>
    <n v="0"/>
    <n v="0"/>
    <n v="0"/>
    <n v="0"/>
    <n v="0"/>
    <n v="0"/>
    <n v="0"/>
    <s v="Wyoming"/>
    <d v="2022-12-01T00:00:00"/>
    <d v="2023-12-01T00:00:00"/>
    <x v="4"/>
    <s v="Regulated Electric (122)"/>
    <s v="Cheyenne Light Fuel &amp; Power Co"/>
    <x v="1"/>
    <x v="9"/>
  </r>
  <r>
    <n v="5"/>
    <n v="122"/>
    <x v="85"/>
    <s v="106000 Completed Constr not Classfd"/>
    <n v="1"/>
    <n v="0"/>
    <n v="0"/>
    <n v="0"/>
    <n v="0"/>
    <n v="0"/>
    <n v="0"/>
    <n v="0"/>
    <s v="Wyoming"/>
    <d v="2022-12-01T00:00:00"/>
    <d v="2023-12-01T00:00:00"/>
    <x v="5"/>
    <s v="Regulated Electric (122)"/>
    <s v="Cheyenne Light Fuel &amp; Power Co"/>
    <x v="1"/>
    <x v="9"/>
  </r>
  <r>
    <n v="5"/>
    <n v="122"/>
    <x v="85"/>
    <s v="106000 Completed Constr not Classfd"/>
    <n v="1"/>
    <n v="0"/>
    <n v="0"/>
    <n v="0"/>
    <n v="0"/>
    <n v="0"/>
    <n v="0"/>
    <n v="0"/>
    <s v="Wyoming"/>
    <d v="2022-12-01T00:00:00"/>
    <d v="2023-12-01T00:00:00"/>
    <x v="6"/>
    <s v="Regulated Electric (122)"/>
    <s v="Cheyenne Light Fuel &amp; Power Co"/>
    <x v="1"/>
    <x v="9"/>
  </r>
  <r>
    <n v="5"/>
    <n v="122"/>
    <x v="85"/>
    <s v="106000 Completed Constr not Classfd"/>
    <n v="1"/>
    <n v="0"/>
    <n v="0"/>
    <n v="0"/>
    <n v="0"/>
    <n v="0"/>
    <n v="0"/>
    <n v="0"/>
    <s v="Wyoming"/>
    <d v="2022-12-01T00:00:00"/>
    <d v="2023-12-01T00:00:00"/>
    <x v="7"/>
    <s v="Regulated Electric (122)"/>
    <s v="Cheyenne Light Fuel &amp; Power Co"/>
    <x v="1"/>
    <x v="9"/>
  </r>
  <r>
    <n v="5"/>
    <n v="122"/>
    <x v="85"/>
    <s v="106000 Completed Constr not Classfd"/>
    <n v="1"/>
    <n v="0"/>
    <n v="0"/>
    <n v="0"/>
    <n v="0"/>
    <n v="0"/>
    <n v="0"/>
    <n v="0"/>
    <s v="Wyoming"/>
    <d v="2022-12-01T00:00:00"/>
    <d v="2023-12-01T00:00:00"/>
    <x v="8"/>
    <s v="Regulated Electric (122)"/>
    <s v="Cheyenne Light Fuel &amp; Power Co"/>
    <x v="1"/>
    <x v="9"/>
  </r>
  <r>
    <n v="5"/>
    <n v="122"/>
    <x v="85"/>
    <s v="106000 Completed Constr not Classfd"/>
    <n v="1"/>
    <n v="0"/>
    <n v="0"/>
    <n v="0"/>
    <n v="0"/>
    <n v="0"/>
    <n v="0"/>
    <n v="0"/>
    <s v="Wyoming"/>
    <d v="2022-12-01T00:00:00"/>
    <d v="2023-12-01T00:00:00"/>
    <x v="9"/>
    <s v="Regulated Electric (122)"/>
    <s v="Cheyenne Light Fuel &amp; Power Co"/>
    <x v="1"/>
    <x v="9"/>
  </r>
  <r>
    <n v="5"/>
    <n v="122"/>
    <x v="85"/>
    <s v="106000 Completed Constr not Classfd"/>
    <n v="1"/>
    <n v="0"/>
    <n v="0"/>
    <n v="0"/>
    <n v="0"/>
    <n v="0"/>
    <n v="0"/>
    <n v="0"/>
    <s v="Wyoming"/>
    <d v="2022-12-01T00:00:00"/>
    <d v="2023-12-01T00:00:00"/>
    <x v="10"/>
    <s v="Regulated Electric (122)"/>
    <s v="Cheyenne Light Fuel &amp; Power Co"/>
    <x v="1"/>
    <x v="9"/>
  </r>
  <r>
    <n v="5"/>
    <n v="122"/>
    <x v="86"/>
    <s v="106000 Completed Constr not Classfd"/>
    <n v="1"/>
    <n v="0"/>
    <n v="43187.03"/>
    <n v="0"/>
    <n v="0"/>
    <n v="0"/>
    <n v="0"/>
    <n v="43187.03"/>
    <s v="Wyoming"/>
    <d v="2022-12-01T00:00:00"/>
    <d v="2023-12-01T00:00:00"/>
    <x v="11"/>
    <s v="Regulated Electric (122)"/>
    <s v="Cheyenne Light Fuel &amp; Power Co"/>
    <x v="1"/>
    <x v="10"/>
  </r>
  <r>
    <n v="5"/>
    <n v="122"/>
    <x v="86"/>
    <s v="106000 Completed Constr not Classfd"/>
    <n v="1"/>
    <n v="43187.03"/>
    <n v="660.11"/>
    <n v="0"/>
    <n v="0"/>
    <n v="0"/>
    <n v="0"/>
    <n v="43847.14"/>
    <s v="Wyoming"/>
    <d v="2022-12-01T00:00:00"/>
    <d v="2023-12-01T00:00:00"/>
    <x v="12"/>
    <s v="Regulated Electric (122)"/>
    <s v="Cheyenne Light Fuel &amp; Power Co"/>
    <x v="1"/>
    <x v="10"/>
  </r>
  <r>
    <n v="5"/>
    <n v="122"/>
    <x v="86"/>
    <s v="106000 Completed Constr not Classfd"/>
    <n v="1"/>
    <n v="43847.14"/>
    <n v="-43847.14"/>
    <n v="0"/>
    <n v="0"/>
    <n v="0"/>
    <n v="0"/>
    <n v="0"/>
    <s v="Wyoming"/>
    <d v="2022-12-01T00:00:00"/>
    <d v="2023-12-01T00:00:00"/>
    <x v="0"/>
    <s v="Regulated Electric (122)"/>
    <s v="Cheyenne Light Fuel &amp; Power Co"/>
    <x v="1"/>
    <x v="10"/>
  </r>
  <r>
    <n v="5"/>
    <n v="122"/>
    <x v="86"/>
    <s v="106000 Completed Constr not Classfd"/>
    <n v="1"/>
    <n v="0"/>
    <n v="0"/>
    <n v="0"/>
    <n v="0"/>
    <n v="0"/>
    <n v="0"/>
    <n v="0"/>
    <s v="Wyoming"/>
    <d v="2022-12-01T00:00:00"/>
    <d v="2023-12-01T00:00:00"/>
    <x v="1"/>
    <s v="Regulated Electric (122)"/>
    <s v="Cheyenne Light Fuel &amp; Power Co"/>
    <x v="1"/>
    <x v="10"/>
  </r>
  <r>
    <n v="5"/>
    <n v="122"/>
    <x v="86"/>
    <s v="106000 Completed Constr not Classfd"/>
    <n v="1"/>
    <n v="0"/>
    <n v="0"/>
    <n v="0"/>
    <n v="0"/>
    <n v="0"/>
    <n v="0"/>
    <n v="0"/>
    <s v="Wyoming"/>
    <d v="2022-12-01T00:00:00"/>
    <d v="2023-12-01T00:00:00"/>
    <x v="2"/>
    <s v="Regulated Electric (122)"/>
    <s v="Cheyenne Light Fuel &amp; Power Co"/>
    <x v="1"/>
    <x v="10"/>
  </r>
  <r>
    <n v="5"/>
    <n v="122"/>
    <x v="86"/>
    <s v="106000 Completed Constr not Classfd"/>
    <n v="1"/>
    <n v="0"/>
    <n v="47544.41"/>
    <n v="0"/>
    <n v="0"/>
    <n v="0"/>
    <n v="0"/>
    <n v="47544.41"/>
    <s v="Wyoming"/>
    <d v="2022-12-01T00:00:00"/>
    <d v="2023-12-01T00:00:00"/>
    <x v="3"/>
    <s v="Regulated Electric (122)"/>
    <s v="Cheyenne Light Fuel &amp; Power Co"/>
    <x v="1"/>
    <x v="10"/>
  </r>
  <r>
    <n v="5"/>
    <n v="122"/>
    <x v="86"/>
    <s v="106000 Completed Constr not Classfd"/>
    <n v="1"/>
    <n v="47544.41"/>
    <n v="-44.410000000000004"/>
    <n v="0"/>
    <n v="0"/>
    <n v="0"/>
    <n v="0"/>
    <n v="47500"/>
    <s v="Wyoming"/>
    <d v="2022-12-01T00:00:00"/>
    <d v="2023-12-01T00:00:00"/>
    <x v="4"/>
    <s v="Regulated Electric (122)"/>
    <s v="Cheyenne Light Fuel &amp; Power Co"/>
    <x v="1"/>
    <x v="10"/>
  </r>
  <r>
    <n v="5"/>
    <n v="122"/>
    <x v="86"/>
    <s v="106000 Completed Constr not Classfd"/>
    <n v="1"/>
    <n v="47500"/>
    <n v="0"/>
    <n v="0"/>
    <n v="0"/>
    <n v="0"/>
    <n v="0"/>
    <n v="47500"/>
    <s v="Wyoming"/>
    <d v="2022-12-01T00:00:00"/>
    <d v="2023-12-01T00:00:00"/>
    <x v="5"/>
    <s v="Regulated Electric (122)"/>
    <s v="Cheyenne Light Fuel &amp; Power Co"/>
    <x v="1"/>
    <x v="10"/>
  </r>
  <r>
    <n v="5"/>
    <n v="122"/>
    <x v="86"/>
    <s v="106000 Completed Constr not Classfd"/>
    <n v="1"/>
    <n v="47500"/>
    <n v="0"/>
    <n v="0"/>
    <n v="0"/>
    <n v="0"/>
    <n v="0"/>
    <n v="47500"/>
    <s v="Wyoming"/>
    <d v="2022-12-01T00:00:00"/>
    <d v="2023-12-01T00:00:00"/>
    <x v="6"/>
    <s v="Regulated Electric (122)"/>
    <s v="Cheyenne Light Fuel &amp; Power Co"/>
    <x v="1"/>
    <x v="10"/>
  </r>
  <r>
    <n v="5"/>
    <n v="122"/>
    <x v="86"/>
    <s v="106000 Completed Constr not Classfd"/>
    <n v="1"/>
    <n v="47500"/>
    <n v="0"/>
    <n v="0"/>
    <n v="0"/>
    <n v="0"/>
    <n v="0"/>
    <n v="47500"/>
    <s v="Wyoming"/>
    <d v="2022-12-01T00:00:00"/>
    <d v="2023-12-01T00:00:00"/>
    <x v="7"/>
    <s v="Regulated Electric (122)"/>
    <s v="Cheyenne Light Fuel &amp; Power Co"/>
    <x v="1"/>
    <x v="10"/>
  </r>
  <r>
    <n v="5"/>
    <n v="122"/>
    <x v="86"/>
    <s v="106000 Completed Constr not Classfd"/>
    <n v="1"/>
    <n v="47500"/>
    <n v="0"/>
    <n v="0"/>
    <n v="0"/>
    <n v="0"/>
    <n v="0"/>
    <n v="47500"/>
    <s v="Wyoming"/>
    <d v="2022-12-01T00:00:00"/>
    <d v="2023-12-01T00:00:00"/>
    <x v="8"/>
    <s v="Regulated Electric (122)"/>
    <s v="Cheyenne Light Fuel &amp; Power Co"/>
    <x v="1"/>
    <x v="10"/>
  </r>
  <r>
    <n v="5"/>
    <n v="122"/>
    <x v="86"/>
    <s v="106000 Completed Constr not Classfd"/>
    <n v="1"/>
    <n v="47500"/>
    <n v="-27410.350000000002"/>
    <n v="0"/>
    <n v="0"/>
    <n v="0"/>
    <n v="0"/>
    <n v="20089.650000000001"/>
    <s v="Wyoming"/>
    <d v="2022-12-01T00:00:00"/>
    <d v="2023-12-01T00:00:00"/>
    <x v="9"/>
    <s v="Regulated Electric (122)"/>
    <s v="Cheyenne Light Fuel &amp; Power Co"/>
    <x v="1"/>
    <x v="10"/>
  </r>
  <r>
    <n v="5"/>
    <n v="122"/>
    <x v="86"/>
    <s v="106000 Completed Constr not Classfd"/>
    <n v="1"/>
    <n v="20089.650000000001"/>
    <n v="-20089.650000000001"/>
    <n v="0"/>
    <n v="0"/>
    <n v="0"/>
    <n v="0"/>
    <n v="0"/>
    <s v="Wyoming"/>
    <d v="2022-12-01T00:00:00"/>
    <d v="2023-12-01T00:00:00"/>
    <x v="10"/>
    <s v="Regulated Electric (122)"/>
    <s v="Cheyenne Light Fuel &amp; Power Co"/>
    <x v="1"/>
    <x v="10"/>
  </r>
  <r>
    <n v="5"/>
    <n v="122"/>
    <x v="87"/>
    <s v="106000 Completed Constr not Classfd"/>
    <n v="1"/>
    <n v="0"/>
    <n v="0"/>
    <n v="0"/>
    <n v="0"/>
    <n v="0"/>
    <n v="0"/>
    <n v="0"/>
    <s v="Wyoming"/>
    <d v="2022-12-01T00:00:00"/>
    <d v="2023-12-01T00:00:00"/>
    <x v="11"/>
    <s v="Regulated Electric (122)"/>
    <s v="Cheyenne Light Fuel &amp; Power Co"/>
    <x v="1"/>
    <x v="10"/>
  </r>
  <r>
    <n v="5"/>
    <n v="122"/>
    <x v="87"/>
    <s v="106000 Completed Constr not Classfd"/>
    <n v="1"/>
    <n v="0"/>
    <n v="0"/>
    <n v="0"/>
    <n v="0"/>
    <n v="0"/>
    <n v="0"/>
    <n v="0"/>
    <s v="Wyoming"/>
    <d v="2022-12-01T00:00:00"/>
    <d v="2023-12-01T00:00:00"/>
    <x v="12"/>
    <s v="Regulated Electric (122)"/>
    <s v="Cheyenne Light Fuel &amp; Power Co"/>
    <x v="1"/>
    <x v="10"/>
  </r>
  <r>
    <n v="5"/>
    <n v="122"/>
    <x v="87"/>
    <s v="106000 Completed Constr not Classfd"/>
    <n v="1"/>
    <n v="0"/>
    <n v="0"/>
    <n v="0"/>
    <n v="0"/>
    <n v="0"/>
    <n v="0"/>
    <n v="0"/>
    <s v="Wyoming"/>
    <d v="2022-12-01T00:00:00"/>
    <d v="2023-12-01T00:00:00"/>
    <x v="0"/>
    <s v="Regulated Electric (122)"/>
    <s v="Cheyenne Light Fuel &amp; Power Co"/>
    <x v="1"/>
    <x v="10"/>
  </r>
  <r>
    <n v="5"/>
    <n v="122"/>
    <x v="87"/>
    <s v="106000 Completed Constr not Classfd"/>
    <n v="1"/>
    <n v="0"/>
    <n v="0"/>
    <n v="0"/>
    <n v="0"/>
    <n v="0"/>
    <n v="0"/>
    <n v="0"/>
    <s v="Wyoming"/>
    <d v="2022-12-01T00:00:00"/>
    <d v="2023-12-01T00:00:00"/>
    <x v="1"/>
    <s v="Regulated Electric (122)"/>
    <s v="Cheyenne Light Fuel &amp; Power Co"/>
    <x v="1"/>
    <x v="10"/>
  </r>
  <r>
    <n v="5"/>
    <n v="122"/>
    <x v="87"/>
    <s v="106000 Completed Constr not Classfd"/>
    <n v="1"/>
    <n v="0"/>
    <n v="0"/>
    <n v="0"/>
    <n v="0"/>
    <n v="0"/>
    <n v="0"/>
    <n v="0"/>
    <s v="Wyoming"/>
    <d v="2022-12-01T00:00:00"/>
    <d v="2023-12-01T00:00:00"/>
    <x v="2"/>
    <s v="Regulated Electric (122)"/>
    <s v="Cheyenne Light Fuel &amp; Power Co"/>
    <x v="1"/>
    <x v="10"/>
  </r>
  <r>
    <n v="5"/>
    <n v="122"/>
    <x v="87"/>
    <s v="106000 Completed Constr not Classfd"/>
    <n v="1"/>
    <n v="0"/>
    <n v="0"/>
    <n v="0"/>
    <n v="0"/>
    <n v="0"/>
    <n v="0"/>
    <n v="0"/>
    <s v="Wyoming"/>
    <d v="2022-12-01T00:00:00"/>
    <d v="2023-12-01T00:00:00"/>
    <x v="3"/>
    <s v="Regulated Electric (122)"/>
    <s v="Cheyenne Light Fuel &amp; Power Co"/>
    <x v="1"/>
    <x v="10"/>
  </r>
  <r>
    <n v="5"/>
    <n v="122"/>
    <x v="87"/>
    <s v="106000 Completed Constr not Classfd"/>
    <n v="1"/>
    <n v="0"/>
    <n v="0"/>
    <n v="0"/>
    <n v="0"/>
    <n v="0"/>
    <n v="0"/>
    <n v="0"/>
    <s v="Wyoming"/>
    <d v="2022-12-01T00:00:00"/>
    <d v="2023-12-01T00:00:00"/>
    <x v="4"/>
    <s v="Regulated Electric (122)"/>
    <s v="Cheyenne Light Fuel &amp; Power Co"/>
    <x v="1"/>
    <x v="10"/>
  </r>
  <r>
    <n v="5"/>
    <n v="122"/>
    <x v="87"/>
    <s v="106000 Completed Constr not Classfd"/>
    <n v="1"/>
    <n v="0"/>
    <n v="0"/>
    <n v="0"/>
    <n v="0"/>
    <n v="0"/>
    <n v="0"/>
    <n v="0"/>
    <s v="Wyoming"/>
    <d v="2022-12-01T00:00:00"/>
    <d v="2023-12-01T00:00:00"/>
    <x v="5"/>
    <s v="Regulated Electric (122)"/>
    <s v="Cheyenne Light Fuel &amp; Power Co"/>
    <x v="1"/>
    <x v="10"/>
  </r>
  <r>
    <n v="5"/>
    <n v="122"/>
    <x v="87"/>
    <s v="106000 Completed Constr not Classfd"/>
    <n v="1"/>
    <n v="0"/>
    <n v="0"/>
    <n v="0"/>
    <n v="0"/>
    <n v="0"/>
    <n v="0"/>
    <n v="0"/>
    <s v="Wyoming"/>
    <d v="2022-12-01T00:00:00"/>
    <d v="2023-12-01T00:00:00"/>
    <x v="6"/>
    <s v="Regulated Electric (122)"/>
    <s v="Cheyenne Light Fuel &amp; Power Co"/>
    <x v="1"/>
    <x v="10"/>
  </r>
  <r>
    <n v="5"/>
    <n v="122"/>
    <x v="87"/>
    <s v="106000 Completed Constr not Classfd"/>
    <n v="1"/>
    <n v="0"/>
    <n v="0"/>
    <n v="0"/>
    <n v="0"/>
    <n v="0"/>
    <n v="0"/>
    <n v="0"/>
    <s v="Wyoming"/>
    <d v="2022-12-01T00:00:00"/>
    <d v="2023-12-01T00:00:00"/>
    <x v="7"/>
    <s v="Regulated Electric (122)"/>
    <s v="Cheyenne Light Fuel &amp; Power Co"/>
    <x v="1"/>
    <x v="10"/>
  </r>
  <r>
    <n v="5"/>
    <n v="122"/>
    <x v="87"/>
    <s v="106000 Completed Constr not Classfd"/>
    <n v="1"/>
    <n v="0"/>
    <n v="0"/>
    <n v="0"/>
    <n v="0"/>
    <n v="0"/>
    <n v="0"/>
    <n v="0"/>
    <s v="Wyoming"/>
    <d v="2022-12-01T00:00:00"/>
    <d v="2023-12-01T00:00:00"/>
    <x v="8"/>
    <s v="Regulated Electric (122)"/>
    <s v="Cheyenne Light Fuel &amp; Power Co"/>
    <x v="1"/>
    <x v="10"/>
  </r>
  <r>
    <n v="5"/>
    <n v="122"/>
    <x v="87"/>
    <s v="106000 Completed Constr not Classfd"/>
    <n v="1"/>
    <n v="0"/>
    <n v="0"/>
    <n v="0"/>
    <n v="0"/>
    <n v="0"/>
    <n v="0"/>
    <n v="0"/>
    <s v="Wyoming"/>
    <d v="2022-12-01T00:00:00"/>
    <d v="2023-12-01T00:00:00"/>
    <x v="9"/>
    <s v="Regulated Electric (122)"/>
    <s v="Cheyenne Light Fuel &amp; Power Co"/>
    <x v="1"/>
    <x v="10"/>
  </r>
  <r>
    <n v="5"/>
    <n v="122"/>
    <x v="87"/>
    <s v="106000 Completed Constr not Classfd"/>
    <n v="1"/>
    <n v="0"/>
    <n v="0"/>
    <n v="0"/>
    <n v="0"/>
    <n v="0"/>
    <n v="0"/>
    <n v="0"/>
    <s v="Wyoming"/>
    <d v="2022-12-01T00:00:00"/>
    <d v="2023-12-01T00:00:00"/>
    <x v="10"/>
    <s v="Regulated Electric (122)"/>
    <s v="Cheyenne Light Fuel &amp; Power Co"/>
    <x v="1"/>
    <x v="10"/>
  </r>
  <r>
    <n v="5"/>
    <n v="103"/>
    <x v="89"/>
    <s v="106000 Completed Constr not Classfd"/>
    <n v="1"/>
    <n v="0"/>
    <n v="0"/>
    <n v="0"/>
    <n v="0"/>
    <n v="0"/>
    <n v="0"/>
    <n v="0"/>
    <s v="Wyoming"/>
    <d v="2022-12-01T00:00:00"/>
    <d v="2023-12-01T00:00:00"/>
    <x v="11"/>
    <s v="Regulated Gas (103)"/>
    <s v="Cheyenne Light Fuel &amp; Power Co"/>
    <x v="5"/>
    <x v="34"/>
  </r>
  <r>
    <n v="5"/>
    <n v="103"/>
    <x v="89"/>
    <s v="106000 Completed Constr not Classfd"/>
    <n v="1"/>
    <n v="0"/>
    <n v="0"/>
    <n v="0"/>
    <n v="0"/>
    <n v="0"/>
    <n v="0"/>
    <n v="0"/>
    <s v="Wyoming"/>
    <d v="2022-12-01T00:00:00"/>
    <d v="2023-12-01T00:00:00"/>
    <x v="12"/>
    <s v="Regulated Gas (103)"/>
    <s v="Cheyenne Light Fuel &amp; Power Co"/>
    <x v="5"/>
    <x v="34"/>
  </r>
  <r>
    <n v="5"/>
    <n v="103"/>
    <x v="89"/>
    <s v="106000 Completed Constr not Classfd"/>
    <n v="1"/>
    <n v="0"/>
    <n v="0"/>
    <n v="0"/>
    <n v="0"/>
    <n v="0"/>
    <n v="0"/>
    <n v="0"/>
    <s v="Wyoming"/>
    <d v="2022-12-01T00:00:00"/>
    <d v="2023-12-01T00:00:00"/>
    <x v="0"/>
    <s v="Regulated Gas (103)"/>
    <s v="Cheyenne Light Fuel &amp; Power Co"/>
    <x v="5"/>
    <x v="34"/>
  </r>
  <r>
    <n v="5"/>
    <n v="103"/>
    <x v="89"/>
    <s v="106000 Completed Constr not Classfd"/>
    <n v="1"/>
    <n v="0"/>
    <n v="0"/>
    <n v="0"/>
    <n v="0"/>
    <n v="0"/>
    <n v="0"/>
    <n v="0"/>
    <s v="Wyoming"/>
    <d v="2022-12-01T00:00:00"/>
    <d v="2023-12-01T00:00:00"/>
    <x v="1"/>
    <s v="Regulated Gas (103)"/>
    <s v="Cheyenne Light Fuel &amp; Power Co"/>
    <x v="5"/>
    <x v="34"/>
  </r>
  <r>
    <n v="5"/>
    <n v="103"/>
    <x v="89"/>
    <s v="106000 Completed Constr not Classfd"/>
    <n v="1"/>
    <n v="0"/>
    <n v="0"/>
    <n v="0"/>
    <n v="0"/>
    <n v="0"/>
    <n v="0"/>
    <n v="0"/>
    <s v="Wyoming"/>
    <d v="2022-12-01T00:00:00"/>
    <d v="2023-12-01T00:00:00"/>
    <x v="2"/>
    <s v="Regulated Gas (103)"/>
    <s v="Cheyenne Light Fuel &amp; Power Co"/>
    <x v="5"/>
    <x v="34"/>
  </r>
  <r>
    <n v="5"/>
    <n v="103"/>
    <x v="89"/>
    <s v="106000 Completed Constr not Classfd"/>
    <n v="1"/>
    <n v="0"/>
    <n v="0"/>
    <n v="0"/>
    <n v="0"/>
    <n v="0"/>
    <n v="0"/>
    <n v="0"/>
    <s v="Wyoming"/>
    <d v="2022-12-01T00:00:00"/>
    <d v="2023-12-01T00:00:00"/>
    <x v="3"/>
    <s v="Regulated Gas (103)"/>
    <s v="Cheyenne Light Fuel &amp; Power Co"/>
    <x v="5"/>
    <x v="34"/>
  </r>
  <r>
    <n v="5"/>
    <n v="103"/>
    <x v="89"/>
    <s v="106000 Completed Constr not Classfd"/>
    <n v="1"/>
    <n v="0"/>
    <n v="0"/>
    <n v="0"/>
    <n v="0"/>
    <n v="0"/>
    <n v="0"/>
    <n v="0"/>
    <s v="Wyoming"/>
    <d v="2022-12-01T00:00:00"/>
    <d v="2023-12-01T00:00:00"/>
    <x v="4"/>
    <s v="Regulated Gas (103)"/>
    <s v="Cheyenne Light Fuel &amp; Power Co"/>
    <x v="5"/>
    <x v="34"/>
  </r>
  <r>
    <n v="5"/>
    <n v="103"/>
    <x v="89"/>
    <s v="106000 Completed Constr not Classfd"/>
    <n v="1"/>
    <n v="0"/>
    <n v="0"/>
    <n v="0"/>
    <n v="0"/>
    <n v="0"/>
    <n v="0"/>
    <n v="0"/>
    <s v="Wyoming"/>
    <d v="2022-12-01T00:00:00"/>
    <d v="2023-12-01T00:00:00"/>
    <x v="5"/>
    <s v="Regulated Gas (103)"/>
    <s v="Cheyenne Light Fuel &amp; Power Co"/>
    <x v="5"/>
    <x v="34"/>
  </r>
  <r>
    <n v="5"/>
    <n v="103"/>
    <x v="89"/>
    <s v="106000 Completed Constr not Classfd"/>
    <n v="1"/>
    <n v="0"/>
    <n v="0"/>
    <n v="0"/>
    <n v="0"/>
    <n v="0"/>
    <n v="0"/>
    <n v="0"/>
    <s v="Wyoming"/>
    <d v="2022-12-01T00:00:00"/>
    <d v="2023-12-01T00:00:00"/>
    <x v="6"/>
    <s v="Regulated Gas (103)"/>
    <s v="Cheyenne Light Fuel &amp; Power Co"/>
    <x v="5"/>
    <x v="34"/>
  </r>
  <r>
    <n v="5"/>
    <n v="103"/>
    <x v="89"/>
    <s v="106000 Completed Constr not Classfd"/>
    <n v="1"/>
    <n v="0"/>
    <n v="0"/>
    <n v="0"/>
    <n v="0"/>
    <n v="0"/>
    <n v="0"/>
    <n v="0"/>
    <s v="Wyoming"/>
    <d v="2022-12-01T00:00:00"/>
    <d v="2023-12-01T00:00:00"/>
    <x v="7"/>
    <s v="Regulated Gas (103)"/>
    <s v="Cheyenne Light Fuel &amp; Power Co"/>
    <x v="5"/>
    <x v="34"/>
  </r>
  <r>
    <n v="5"/>
    <n v="103"/>
    <x v="89"/>
    <s v="106000 Completed Constr not Classfd"/>
    <n v="1"/>
    <n v="0"/>
    <n v="0"/>
    <n v="0"/>
    <n v="0"/>
    <n v="0"/>
    <n v="0"/>
    <n v="0"/>
    <s v="Wyoming"/>
    <d v="2022-12-01T00:00:00"/>
    <d v="2023-12-01T00:00:00"/>
    <x v="8"/>
    <s v="Regulated Gas (103)"/>
    <s v="Cheyenne Light Fuel &amp; Power Co"/>
    <x v="5"/>
    <x v="34"/>
  </r>
  <r>
    <n v="5"/>
    <n v="103"/>
    <x v="89"/>
    <s v="106000 Completed Constr not Classfd"/>
    <n v="1"/>
    <n v="0"/>
    <n v="0"/>
    <n v="0"/>
    <n v="0"/>
    <n v="0"/>
    <n v="0"/>
    <n v="0"/>
    <s v="Wyoming"/>
    <d v="2022-12-01T00:00:00"/>
    <d v="2023-12-01T00:00:00"/>
    <x v="9"/>
    <s v="Regulated Gas (103)"/>
    <s v="Cheyenne Light Fuel &amp; Power Co"/>
    <x v="5"/>
    <x v="34"/>
  </r>
  <r>
    <n v="5"/>
    <n v="103"/>
    <x v="89"/>
    <s v="106000 Completed Constr not Classfd"/>
    <n v="1"/>
    <n v="0"/>
    <n v="0"/>
    <n v="0"/>
    <n v="0"/>
    <n v="0"/>
    <n v="0"/>
    <n v="0"/>
    <s v="Wyoming"/>
    <d v="2022-12-01T00:00:00"/>
    <d v="2023-12-01T00:00:00"/>
    <x v="10"/>
    <s v="Regulated Gas (103)"/>
    <s v="Cheyenne Light Fuel &amp; Power Co"/>
    <x v="5"/>
    <x v="34"/>
  </r>
  <r>
    <n v="5"/>
    <n v="103"/>
    <x v="92"/>
    <s v="106000 Completed Constr not Classfd"/>
    <n v="1"/>
    <n v="0"/>
    <n v="0"/>
    <n v="0"/>
    <n v="0"/>
    <n v="0"/>
    <n v="0"/>
    <n v="0"/>
    <s v="Wyoming"/>
    <d v="2022-12-01T00:00:00"/>
    <d v="2023-12-01T00:00:00"/>
    <x v="11"/>
    <s v="Regulated Gas (103)"/>
    <s v="Cheyenne Light Fuel &amp; Power Co"/>
    <x v="5"/>
    <x v="36"/>
  </r>
  <r>
    <n v="5"/>
    <n v="103"/>
    <x v="92"/>
    <s v="106000 Completed Constr not Classfd"/>
    <n v="1"/>
    <n v="0"/>
    <n v="0"/>
    <n v="0"/>
    <n v="0"/>
    <n v="0"/>
    <n v="0"/>
    <n v="0"/>
    <s v="Wyoming"/>
    <d v="2022-12-01T00:00:00"/>
    <d v="2023-12-01T00:00:00"/>
    <x v="12"/>
    <s v="Regulated Gas (103)"/>
    <s v="Cheyenne Light Fuel &amp; Power Co"/>
    <x v="5"/>
    <x v="36"/>
  </r>
  <r>
    <n v="5"/>
    <n v="103"/>
    <x v="92"/>
    <s v="106000 Completed Constr not Classfd"/>
    <n v="1"/>
    <n v="0"/>
    <n v="0"/>
    <n v="0"/>
    <n v="0"/>
    <n v="0"/>
    <n v="0"/>
    <n v="0"/>
    <s v="Wyoming"/>
    <d v="2022-12-01T00:00:00"/>
    <d v="2023-12-01T00:00:00"/>
    <x v="0"/>
    <s v="Regulated Gas (103)"/>
    <s v="Cheyenne Light Fuel &amp; Power Co"/>
    <x v="5"/>
    <x v="36"/>
  </r>
  <r>
    <n v="5"/>
    <n v="103"/>
    <x v="92"/>
    <s v="106000 Completed Constr not Classfd"/>
    <n v="1"/>
    <n v="0"/>
    <n v="0"/>
    <n v="0"/>
    <n v="0"/>
    <n v="0"/>
    <n v="0"/>
    <n v="0"/>
    <s v="Wyoming"/>
    <d v="2022-12-01T00:00:00"/>
    <d v="2023-12-01T00:00:00"/>
    <x v="1"/>
    <s v="Regulated Gas (103)"/>
    <s v="Cheyenne Light Fuel &amp; Power Co"/>
    <x v="5"/>
    <x v="36"/>
  </r>
  <r>
    <n v="5"/>
    <n v="103"/>
    <x v="92"/>
    <s v="106000 Completed Constr not Classfd"/>
    <n v="1"/>
    <n v="0"/>
    <n v="0"/>
    <n v="0"/>
    <n v="0"/>
    <n v="0"/>
    <n v="0"/>
    <n v="0"/>
    <s v="Wyoming"/>
    <d v="2022-12-01T00:00:00"/>
    <d v="2023-12-01T00:00:00"/>
    <x v="2"/>
    <s v="Regulated Gas (103)"/>
    <s v="Cheyenne Light Fuel &amp; Power Co"/>
    <x v="5"/>
    <x v="36"/>
  </r>
  <r>
    <n v="5"/>
    <n v="103"/>
    <x v="92"/>
    <s v="106000 Completed Constr not Classfd"/>
    <n v="1"/>
    <n v="0"/>
    <n v="0"/>
    <n v="0"/>
    <n v="0"/>
    <n v="0"/>
    <n v="0"/>
    <n v="0"/>
    <s v="Wyoming"/>
    <d v="2022-12-01T00:00:00"/>
    <d v="2023-12-01T00:00:00"/>
    <x v="3"/>
    <s v="Regulated Gas (103)"/>
    <s v="Cheyenne Light Fuel &amp; Power Co"/>
    <x v="5"/>
    <x v="36"/>
  </r>
  <r>
    <n v="5"/>
    <n v="103"/>
    <x v="92"/>
    <s v="106000 Completed Constr not Classfd"/>
    <n v="1"/>
    <n v="0"/>
    <n v="0"/>
    <n v="0"/>
    <n v="0"/>
    <n v="0"/>
    <n v="0"/>
    <n v="0"/>
    <s v="Wyoming"/>
    <d v="2022-12-01T00:00:00"/>
    <d v="2023-12-01T00:00:00"/>
    <x v="4"/>
    <s v="Regulated Gas (103)"/>
    <s v="Cheyenne Light Fuel &amp; Power Co"/>
    <x v="5"/>
    <x v="36"/>
  </r>
  <r>
    <n v="5"/>
    <n v="103"/>
    <x v="92"/>
    <s v="106000 Completed Constr not Classfd"/>
    <n v="1"/>
    <n v="0"/>
    <n v="0"/>
    <n v="0"/>
    <n v="0"/>
    <n v="0"/>
    <n v="0"/>
    <n v="0"/>
    <s v="Wyoming"/>
    <d v="2022-12-01T00:00:00"/>
    <d v="2023-12-01T00:00:00"/>
    <x v="5"/>
    <s v="Regulated Gas (103)"/>
    <s v="Cheyenne Light Fuel &amp; Power Co"/>
    <x v="5"/>
    <x v="36"/>
  </r>
  <r>
    <n v="5"/>
    <n v="103"/>
    <x v="92"/>
    <s v="106000 Completed Constr not Classfd"/>
    <n v="1"/>
    <n v="0"/>
    <n v="0"/>
    <n v="0"/>
    <n v="0"/>
    <n v="0"/>
    <n v="0"/>
    <n v="0"/>
    <s v="Wyoming"/>
    <d v="2022-12-01T00:00:00"/>
    <d v="2023-12-01T00:00:00"/>
    <x v="6"/>
    <s v="Regulated Gas (103)"/>
    <s v="Cheyenne Light Fuel &amp; Power Co"/>
    <x v="5"/>
    <x v="36"/>
  </r>
  <r>
    <n v="5"/>
    <n v="103"/>
    <x v="92"/>
    <s v="106000 Completed Constr not Classfd"/>
    <n v="1"/>
    <n v="0"/>
    <n v="0"/>
    <n v="0"/>
    <n v="0"/>
    <n v="0"/>
    <n v="0"/>
    <n v="0"/>
    <s v="Wyoming"/>
    <d v="2022-12-01T00:00:00"/>
    <d v="2023-12-01T00:00:00"/>
    <x v="7"/>
    <s v="Regulated Gas (103)"/>
    <s v="Cheyenne Light Fuel &amp; Power Co"/>
    <x v="5"/>
    <x v="36"/>
  </r>
  <r>
    <n v="5"/>
    <n v="103"/>
    <x v="92"/>
    <s v="106000 Completed Constr not Classfd"/>
    <n v="1"/>
    <n v="0"/>
    <n v="0"/>
    <n v="0"/>
    <n v="0"/>
    <n v="0"/>
    <n v="0"/>
    <n v="0"/>
    <s v="Wyoming"/>
    <d v="2022-12-01T00:00:00"/>
    <d v="2023-12-01T00:00:00"/>
    <x v="8"/>
    <s v="Regulated Gas (103)"/>
    <s v="Cheyenne Light Fuel &amp; Power Co"/>
    <x v="5"/>
    <x v="36"/>
  </r>
  <r>
    <n v="5"/>
    <n v="103"/>
    <x v="92"/>
    <s v="106000 Completed Constr not Classfd"/>
    <n v="1"/>
    <n v="0"/>
    <n v="0"/>
    <n v="0"/>
    <n v="0"/>
    <n v="0"/>
    <n v="0"/>
    <n v="0"/>
    <s v="Wyoming"/>
    <d v="2022-12-01T00:00:00"/>
    <d v="2023-12-01T00:00:00"/>
    <x v="9"/>
    <s v="Regulated Gas (103)"/>
    <s v="Cheyenne Light Fuel &amp; Power Co"/>
    <x v="5"/>
    <x v="36"/>
  </r>
  <r>
    <n v="5"/>
    <n v="103"/>
    <x v="92"/>
    <s v="106000 Completed Constr not Classfd"/>
    <n v="1"/>
    <n v="0"/>
    <n v="0"/>
    <n v="0"/>
    <n v="0"/>
    <n v="0"/>
    <n v="0"/>
    <n v="0"/>
    <s v="Wyoming"/>
    <d v="2022-12-01T00:00:00"/>
    <d v="2023-12-01T00:00:00"/>
    <x v="10"/>
    <s v="Regulated Gas (103)"/>
    <s v="Cheyenne Light Fuel &amp; Power Co"/>
    <x v="5"/>
    <x v="36"/>
  </r>
  <r>
    <n v="5"/>
    <n v="103"/>
    <x v="93"/>
    <s v="106000 Completed Constr not Classfd"/>
    <n v="1"/>
    <n v="0"/>
    <n v="0"/>
    <n v="0"/>
    <n v="0"/>
    <n v="0"/>
    <n v="0"/>
    <n v="0"/>
    <s v="Wyoming"/>
    <d v="2022-12-01T00:00:00"/>
    <d v="2023-12-01T00:00:00"/>
    <x v="11"/>
    <s v="Regulated Gas (103)"/>
    <s v="Cheyenne Light Fuel &amp; Power Co"/>
    <x v="5"/>
    <x v="36"/>
  </r>
  <r>
    <n v="5"/>
    <n v="103"/>
    <x v="93"/>
    <s v="106000 Completed Constr not Classfd"/>
    <n v="1"/>
    <n v="0"/>
    <n v="0"/>
    <n v="0"/>
    <n v="0"/>
    <n v="0"/>
    <n v="0"/>
    <n v="0"/>
    <s v="Wyoming"/>
    <d v="2022-12-01T00:00:00"/>
    <d v="2023-12-01T00:00:00"/>
    <x v="12"/>
    <s v="Regulated Gas (103)"/>
    <s v="Cheyenne Light Fuel &amp; Power Co"/>
    <x v="5"/>
    <x v="36"/>
  </r>
  <r>
    <n v="5"/>
    <n v="103"/>
    <x v="93"/>
    <s v="106000 Completed Constr not Classfd"/>
    <n v="1"/>
    <n v="0"/>
    <n v="0"/>
    <n v="0"/>
    <n v="0"/>
    <n v="0"/>
    <n v="0"/>
    <n v="0"/>
    <s v="Wyoming"/>
    <d v="2022-12-01T00:00:00"/>
    <d v="2023-12-01T00:00:00"/>
    <x v="0"/>
    <s v="Regulated Gas (103)"/>
    <s v="Cheyenne Light Fuel &amp; Power Co"/>
    <x v="5"/>
    <x v="36"/>
  </r>
  <r>
    <n v="5"/>
    <n v="103"/>
    <x v="93"/>
    <s v="106000 Completed Constr not Classfd"/>
    <n v="1"/>
    <n v="0"/>
    <n v="0"/>
    <n v="0"/>
    <n v="0"/>
    <n v="0"/>
    <n v="0"/>
    <n v="0"/>
    <s v="Wyoming"/>
    <d v="2022-12-01T00:00:00"/>
    <d v="2023-12-01T00:00:00"/>
    <x v="1"/>
    <s v="Regulated Gas (103)"/>
    <s v="Cheyenne Light Fuel &amp; Power Co"/>
    <x v="5"/>
    <x v="36"/>
  </r>
  <r>
    <n v="5"/>
    <n v="103"/>
    <x v="93"/>
    <s v="106000 Completed Constr not Classfd"/>
    <n v="1"/>
    <n v="0"/>
    <n v="0"/>
    <n v="0"/>
    <n v="0"/>
    <n v="0"/>
    <n v="0"/>
    <n v="0"/>
    <s v="Wyoming"/>
    <d v="2022-12-01T00:00:00"/>
    <d v="2023-12-01T00:00:00"/>
    <x v="2"/>
    <s v="Regulated Gas (103)"/>
    <s v="Cheyenne Light Fuel &amp; Power Co"/>
    <x v="5"/>
    <x v="36"/>
  </r>
  <r>
    <n v="5"/>
    <n v="103"/>
    <x v="93"/>
    <s v="106000 Completed Constr not Classfd"/>
    <n v="1"/>
    <n v="0"/>
    <n v="0"/>
    <n v="0"/>
    <n v="0"/>
    <n v="0"/>
    <n v="0"/>
    <n v="0"/>
    <s v="Wyoming"/>
    <d v="2022-12-01T00:00:00"/>
    <d v="2023-12-01T00:00:00"/>
    <x v="3"/>
    <s v="Regulated Gas (103)"/>
    <s v="Cheyenne Light Fuel &amp; Power Co"/>
    <x v="5"/>
    <x v="36"/>
  </r>
  <r>
    <n v="5"/>
    <n v="103"/>
    <x v="93"/>
    <s v="106000 Completed Constr not Classfd"/>
    <n v="1"/>
    <n v="0"/>
    <n v="0"/>
    <n v="0"/>
    <n v="0"/>
    <n v="0"/>
    <n v="0"/>
    <n v="0"/>
    <s v="Wyoming"/>
    <d v="2022-12-01T00:00:00"/>
    <d v="2023-12-01T00:00:00"/>
    <x v="4"/>
    <s v="Regulated Gas (103)"/>
    <s v="Cheyenne Light Fuel &amp; Power Co"/>
    <x v="5"/>
    <x v="36"/>
  </r>
  <r>
    <n v="5"/>
    <n v="103"/>
    <x v="93"/>
    <s v="106000 Completed Constr not Classfd"/>
    <n v="1"/>
    <n v="0"/>
    <n v="0"/>
    <n v="0"/>
    <n v="0"/>
    <n v="0"/>
    <n v="0"/>
    <n v="0"/>
    <s v="Wyoming"/>
    <d v="2022-12-01T00:00:00"/>
    <d v="2023-12-01T00:00:00"/>
    <x v="5"/>
    <s v="Regulated Gas (103)"/>
    <s v="Cheyenne Light Fuel &amp; Power Co"/>
    <x v="5"/>
    <x v="36"/>
  </r>
  <r>
    <n v="5"/>
    <n v="103"/>
    <x v="93"/>
    <s v="106000 Completed Constr not Classfd"/>
    <n v="1"/>
    <n v="0"/>
    <n v="0"/>
    <n v="0"/>
    <n v="0"/>
    <n v="0"/>
    <n v="0"/>
    <n v="0"/>
    <s v="Wyoming"/>
    <d v="2022-12-01T00:00:00"/>
    <d v="2023-12-01T00:00:00"/>
    <x v="6"/>
    <s v="Regulated Gas (103)"/>
    <s v="Cheyenne Light Fuel &amp; Power Co"/>
    <x v="5"/>
    <x v="36"/>
  </r>
  <r>
    <n v="5"/>
    <n v="103"/>
    <x v="93"/>
    <s v="106000 Completed Constr not Classfd"/>
    <n v="1"/>
    <n v="0"/>
    <n v="0"/>
    <n v="0"/>
    <n v="0"/>
    <n v="0"/>
    <n v="0"/>
    <n v="0"/>
    <s v="Wyoming"/>
    <d v="2022-12-01T00:00:00"/>
    <d v="2023-12-01T00:00:00"/>
    <x v="7"/>
    <s v="Regulated Gas (103)"/>
    <s v="Cheyenne Light Fuel &amp; Power Co"/>
    <x v="5"/>
    <x v="36"/>
  </r>
  <r>
    <n v="5"/>
    <n v="103"/>
    <x v="93"/>
    <s v="106000 Completed Constr not Classfd"/>
    <n v="1"/>
    <n v="0"/>
    <n v="0"/>
    <n v="0"/>
    <n v="0"/>
    <n v="0"/>
    <n v="0"/>
    <n v="0"/>
    <s v="Wyoming"/>
    <d v="2022-12-01T00:00:00"/>
    <d v="2023-12-01T00:00:00"/>
    <x v="8"/>
    <s v="Regulated Gas (103)"/>
    <s v="Cheyenne Light Fuel &amp; Power Co"/>
    <x v="5"/>
    <x v="36"/>
  </r>
  <r>
    <n v="5"/>
    <n v="103"/>
    <x v="93"/>
    <s v="106000 Completed Constr not Classfd"/>
    <n v="1"/>
    <n v="0"/>
    <n v="0"/>
    <n v="0"/>
    <n v="0"/>
    <n v="0"/>
    <n v="0"/>
    <n v="0"/>
    <s v="Wyoming"/>
    <d v="2022-12-01T00:00:00"/>
    <d v="2023-12-01T00:00:00"/>
    <x v="9"/>
    <s v="Regulated Gas (103)"/>
    <s v="Cheyenne Light Fuel &amp; Power Co"/>
    <x v="5"/>
    <x v="36"/>
  </r>
  <r>
    <n v="5"/>
    <n v="103"/>
    <x v="93"/>
    <s v="106000 Completed Constr not Classfd"/>
    <n v="1"/>
    <n v="0"/>
    <n v="0"/>
    <n v="0"/>
    <n v="0"/>
    <n v="0"/>
    <n v="0"/>
    <n v="0"/>
    <s v="Wyoming"/>
    <d v="2022-12-01T00:00:00"/>
    <d v="2023-12-01T00:00:00"/>
    <x v="10"/>
    <s v="Regulated Gas (103)"/>
    <s v="Cheyenne Light Fuel &amp; Power Co"/>
    <x v="5"/>
    <x v="36"/>
  </r>
  <r>
    <n v="5"/>
    <n v="103"/>
    <x v="94"/>
    <s v="106000 Completed Constr not Classfd"/>
    <n v="1"/>
    <n v="0"/>
    <n v="0"/>
    <n v="0"/>
    <n v="0"/>
    <n v="0"/>
    <n v="0"/>
    <n v="0"/>
    <s v="Wyoming"/>
    <d v="2022-12-01T00:00:00"/>
    <d v="2023-12-01T00:00:00"/>
    <x v="11"/>
    <s v="Regulated Gas (103)"/>
    <s v="Cheyenne Light Fuel &amp; Power Co"/>
    <x v="5"/>
    <x v="36"/>
  </r>
  <r>
    <n v="5"/>
    <n v="103"/>
    <x v="94"/>
    <s v="106000 Completed Constr not Classfd"/>
    <n v="1"/>
    <n v="0"/>
    <n v="0"/>
    <n v="0"/>
    <n v="0"/>
    <n v="0"/>
    <n v="0"/>
    <n v="0"/>
    <s v="Wyoming"/>
    <d v="2022-12-01T00:00:00"/>
    <d v="2023-12-01T00:00:00"/>
    <x v="12"/>
    <s v="Regulated Gas (103)"/>
    <s v="Cheyenne Light Fuel &amp; Power Co"/>
    <x v="5"/>
    <x v="36"/>
  </r>
  <r>
    <n v="5"/>
    <n v="103"/>
    <x v="94"/>
    <s v="106000 Completed Constr not Classfd"/>
    <n v="1"/>
    <n v="0"/>
    <n v="0"/>
    <n v="0"/>
    <n v="0"/>
    <n v="0"/>
    <n v="0"/>
    <n v="0"/>
    <s v="Wyoming"/>
    <d v="2022-12-01T00:00:00"/>
    <d v="2023-12-01T00:00:00"/>
    <x v="0"/>
    <s v="Regulated Gas (103)"/>
    <s v="Cheyenne Light Fuel &amp; Power Co"/>
    <x v="5"/>
    <x v="36"/>
  </r>
  <r>
    <n v="5"/>
    <n v="103"/>
    <x v="94"/>
    <s v="106000 Completed Constr not Classfd"/>
    <n v="1"/>
    <n v="0"/>
    <n v="0"/>
    <n v="0"/>
    <n v="0"/>
    <n v="0"/>
    <n v="0"/>
    <n v="0"/>
    <s v="Wyoming"/>
    <d v="2022-12-01T00:00:00"/>
    <d v="2023-12-01T00:00:00"/>
    <x v="1"/>
    <s v="Regulated Gas (103)"/>
    <s v="Cheyenne Light Fuel &amp; Power Co"/>
    <x v="5"/>
    <x v="36"/>
  </r>
  <r>
    <n v="5"/>
    <n v="103"/>
    <x v="94"/>
    <s v="106000 Completed Constr not Classfd"/>
    <n v="1"/>
    <n v="0"/>
    <n v="0"/>
    <n v="0"/>
    <n v="0"/>
    <n v="0"/>
    <n v="0"/>
    <n v="0"/>
    <s v="Wyoming"/>
    <d v="2022-12-01T00:00:00"/>
    <d v="2023-12-01T00:00:00"/>
    <x v="2"/>
    <s v="Regulated Gas (103)"/>
    <s v="Cheyenne Light Fuel &amp; Power Co"/>
    <x v="5"/>
    <x v="36"/>
  </r>
  <r>
    <n v="5"/>
    <n v="103"/>
    <x v="94"/>
    <s v="106000 Completed Constr not Classfd"/>
    <n v="1"/>
    <n v="0"/>
    <n v="0"/>
    <n v="0"/>
    <n v="0"/>
    <n v="0"/>
    <n v="0"/>
    <n v="0"/>
    <s v="Wyoming"/>
    <d v="2022-12-01T00:00:00"/>
    <d v="2023-12-01T00:00:00"/>
    <x v="3"/>
    <s v="Regulated Gas (103)"/>
    <s v="Cheyenne Light Fuel &amp; Power Co"/>
    <x v="5"/>
    <x v="36"/>
  </r>
  <r>
    <n v="5"/>
    <n v="103"/>
    <x v="94"/>
    <s v="106000 Completed Constr not Classfd"/>
    <n v="1"/>
    <n v="0"/>
    <n v="0"/>
    <n v="0"/>
    <n v="0"/>
    <n v="0"/>
    <n v="0"/>
    <n v="0"/>
    <s v="Wyoming"/>
    <d v="2022-12-01T00:00:00"/>
    <d v="2023-12-01T00:00:00"/>
    <x v="4"/>
    <s v="Regulated Gas (103)"/>
    <s v="Cheyenne Light Fuel &amp; Power Co"/>
    <x v="5"/>
    <x v="36"/>
  </r>
  <r>
    <n v="5"/>
    <n v="103"/>
    <x v="94"/>
    <s v="106000 Completed Constr not Classfd"/>
    <n v="1"/>
    <n v="0"/>
    <n v="0"/>
    <n v="0"/>
    <n v="0"/>
    <n v="0"/>
    <n v="0"/>
    <n v="0"/>
    <s v="Wyoming"/>
    <d v="2022-12-01T00:00:00"/>
    <d v="2023-12-01T00:00:00"/>
    <x v="5"/>
    <s v="Regulated Gas (103)"/>
    <s v="Cheyenne Light Fuel &amp; Power Co"/>
    <x v="5"/>
    <x v="36"/>
  </r>
  <r>
    <n v="5"/>
    <n v="103"/>
    <x v="94"/>
    <s v="106000 Completed Constr not Classfd"/>
    <n v="1"/>
    <n v="0"/>
    <n v="0"/>
    <n v="0"/>
    <n v="0"/>
    <n v="0"/>
    <n v="0"/>
    <n v="0"/>
    <s v="Wyoming"/>
    <d v="2022-12-01T00:00:00"/>
    <d v="2023-12-01T00:00:00"/>
    <x v="6"/>
    <s v="Regulated Gas (103)"/>
    <s v="Cheyenne Light Fuel &amp; Power Co"/>
    <x v="5"/>
    <x v="36"/>
  </r>
  <r>
    <n v="5"/>
    <n v="103"/>
    <x v="94"/>
    <s v="106000 Completed Constr not Classfd"/>
    <n v="1"/>
    <n v="0"/>
    <n v="0"/>
    <n v="0"/>
    <n v="0"/>
    <n v="0"/>
    <n v="0"/>
    <n v="0"/>
    <s v="Wyoming"/>
    <d v="2022-12-01T00:00:00"/>
    <d v="2023-12-01T00:00:00"/>
    <x v="7"/>
    <s v="Regulated Gas (103)"/>
    <s v="Cheyenne Light Fuel &amp; Power Co"/>
    <x v="5"/>
    <x v="36"/>
  </r>
  <r>
    <n v="5"/>
    <n v="103"/>
    <x v="94"/>
    <s v="106000 Completed Constr not Classfd"/>
    <n v="1"/>
    <n v="0"/>
    <n v="0"/>
    <n v="0"/>
    <n v="0"/>
    <n v="0"/>
    <n v="0"/>
    <n v="0"/>
    <s v="Wyoming"/>
    <d v="2022-12-01T00:00:00"/>
    <d v="2023-12-01T00:00:00"/>
    <x v="8"/>
    <s v="Regulated Gas (103)"/>
    <s v="Cheyenne Light Fuel &amp; Power Co"/>
    <x v="5"/>
    <x v="36"/>
  </r>
  <r>
    <n v="5"/>
    <n v="103"/>
    <x v="94"/>
    <s v="106000 Completed Constr not Classfd"/>
    <n v="1"/>
    <n v="0"/>
    <n v="0"/>
    <n v="0"/>
    <n v="0"/>
    <n v="0"/>
    <n v="0"/>
    <n v="0"/>
    <s v="Wyoming"/>
    <d v="2022-12-01T00:00:00"/>
    <d v="2023-12-01T00:00:00"/>
    <x v="9"/>
    <s v="Regulated Gas (103)"/>
    <s v="Cheyenne Light Fuel &amp; Power Co"/>
    <x v="5"/>
    <x v="36"/>
  </r>
  <r>
    <n v="5"/>
    <n v="103"/>
    <x v="94"/>
    <s v="106000 Completed Constr not Classfd"/>
    <n v="1"/>
    <n v="0"/>
    <n v="0"/>
    <n v="0"/>
    <n v="0"/>
    <n v="0"/>
    <n v="0"/>
    <n v="0"/>
    <s v="Wyoming"/>
    <d v="2022-12-01T00:00:00"/>
    <d v="2023-12-01T00:00:00"/>
    <x v="10"/>
    <s v="Regulated Gas (103)"/>
    <s v="Cheyenne Light Fuel &amp; Power Co"/>
    <x v="5"/>
    <x v="36"/>
  </r>
  <r>
    <n v="5"/>
    <n v="103"/>
    <x v="95"/>
    <s v="106000 Completed Constr not Classfd"/>
    <n v="1"/>
    <n v="0"/>
    <n v="0"/>
    <n v="0"/>
    <n v="0"/>
    <n v="0"/>
    <n v="0"/>
    <n v="0"/>
    <s v="Wyoming"/>
    <d v="2022-12-01T00:00:00"/>
    <d v="2023-12-01T00:00:00"/>
    <x v="11"/>
    <s v="Regulated Gas (103)"/>
    <s v="Cheyenne Light Fuel &amp; Power Co"/>
    <x v="5"/>
    <x v="36"/>
  </r>
  <r>
    <n v="5"/>
    <n v="103"/>
    <x v="95"/>
    <s v="106000 Completed Constr not Classfd"/>
    <n v="1"/>
    <n v="0"/>
    <n v="0"/>
    <n v="0"/>
    <n v="0"/>
    <n v="0"/>
    <n v="0"/>
    <n v="0"/>
    <s v="Wyoming"/>
    <d v="2022-12-01T00:00:00"/>
    <d v="2023-12-01T00:00:00"/>
    <x v="12"/>
    <s v="Regulated Gas (103)"/>
    <s v="Cheyenne Light Fuel &amp; Power Co"/>
    <x v="5"/>
    <x v="36"/>
  </r>
  <r>
    <n v="5"/>
    <n v="103"/>
    <x v="95"/>
    <s v="106000 Completed Constr not Classfd"/>
    <n v="1"/>
    <n v="0"/>
    <n v="0"/>
    <n v="0"/>
    <n v="0"/>
    <n v="0"/>
    <n v="0"/>
    <n v="0"/>
    <s v="Wyoming"/>
    <d v="2022-12-01T00:00:00"/>
    <d v="2023-12-01T00:00:00"/>
    <x v="0"/>
    <s v="Regulated Gas (103)"/>
    <s v="Cheyenne Light Fuel &amp; Power Co"/>
    <x v="5"/>
    <x v="36"/>
  </r>
  <r>
    <n v="5"/>
    <n v="103"/>
    <x v="95"/>
    <s v="106000 Completed Constr not Classfd"/>
    <n v="1"/>
    <n v="0"/>
    <n v="0"/>
    <n v="0"/>
    <n v="0"/>
    <n v="0"/>
    <n v="0"/>
    <n v="0"/>
    <s v="Wyoming"/>
    <d v="2022-12-01T00:00:00"/>
    <d v="2023-12-01T00:00:00"/>
    <x v="1"/>
    <s v="Regulated Gas (103)"/>
    <s v="Cheyenne Light Fuel &amp; Power Co"/>
    <x v="5"/>
    <x v="36"/>
  </r>
  <r>
    <n v="5"/>
    <n v="103"/>
    <x v="95"/>
    <s v="106000 Completed Constr not Classfd"/>
    <n v="1"/>
    <n v="0"/>
    <n v="0"/>
    <n v="0"/>
    <n v="0"/>
    <n v="0"/>
    <n v="0"/>
    <n v="0"/>
    <s v="Wyoming"/>
    <d v="2022-12-01T00:00:00"/>
    <d v="2023-12-01T00:00:00"/>
    <x v="2"/>
    <s v="Regulated Gas (103)"/>
    <s v="Cheyenne Light Fuel &amp; Power Co"/>
    <x v="5"/>
    <x v="36"/>
  </r>
  <r>
    <n v="5"/>
    <n v="103"/>
    <x v="95"/>
    <s v="106000 Completed Constr not Classfd"/>
    <n v="1"/>
    <n v="0"/>
    <n v="0"/>
    <n v="0"/>
    <n v="0"/>
    <n v="0"/>
    <n v="0"/>
    <n v="0"/>
    <s v="Wyoming"/>
    <d v="2022-12-01T00:00:00"/>
    <d v="2023-12-01T00:00:00"/>
    <x v="3"/>
    <s v="Regulated Gas (103)"/>
    <s v="Cheyenne Light Fuel &amp; Power Co"/>
    <x v="5"/>
    <x v="36"/>
  </r>
  <r>
    <n v="5"/>
    <n v="103"/>
    <x v="95"/>
    <s v="106000 Completed Constr not Classfd"/>
    <n v="1"/>
    <n v="0"/>
    <n v="0"/>
    <n v="0"/>
    <n v="0"/>
    <n v="0"/>
    <n v="0"/>
    <n v="0"/>
    <s v="Wyoming"/>
    <d v="2022-12-01T00:00:00"/>
    <d v="2023-12-01T00:00:00"/>
    <x v="4"/>
    <s v="Regulated Gas (103)"/>
    <s v="Cheyenne Light Fuel &amp; Power Co"/>
    <x v="5"/>
    <x v="36"/>
  </r>
  <r>
    <n v="5"/>
    <n v="103"/>
    <x v="95"/>
    <s v="106000 Completed Constr not Classfd"/>
    <n v="1"/>
    <n v="0"/>
    <n v="0"/>
    <n v="0"/>
    <n v="0"/>
    <n v="0"/>
    <n v="0"/>
    <n v="0"/>
    <s v="Wyoming"/>
    <d v="2022-12-01T00:00:00"/>
    <d v="2023-12-01T00:00:00"/>
    <x v="5"/>
    <s v="Regulated Gas (103)"/>
    <s v="Cheyenne Light Fuel &amp; Power Co"/>
    <x v="5"/>
    <x v="36"/>
  </r>
  <r>
    <n v="5"/>
    <n v="103"/>
    <x v="95"/>
    <s v="106000 Completed Constr not Classfd"/>
    <n v="1"/>
    <n v="0"/>
    <n v="0"/>
    <n v="0"/>
    <n v="0"/>
    <n v="0"/>
    <n v="0"/>
    <n v="0"/>
    <s v="Wyoming"/>
    <d v="2022-12-01T00:00:00"/>
    <d v="2023-12-01T00:00:00"/>
    <x v="6"/>
    <s v="Regulated Gas (103)"/>
    <s v="Cheyenne Light Fuel &amp; Power Co"/>
    <x v="5"/>
    <x v="36"/>
  </r>
  <r>
    <n v="5"/>
    <n v="103"/>
    <x v="95"/>
    <s v="106000 Completed Constr not Classfd"/>
    <n v="1"/>
    <n v="0"/>
    <n v="0"/>
    <n v="0"/>
    <n v="0"/>
    <n v="0"/>
    <n v="0"/>
    <n v="0"/>
    <s v="Wyoming"/>
    <d v="2022-12-01T00:00:00"/>
    <d v="2023-12-01T00:00:00"/>
    <x v="7"/>
    <s v="Regulated Gas (103)"/>
    <s v="Cheyenne Light Fuel &amp; Power Co"/>
    <x v="5"/>
    <x v="36"/>
  </r>
  <r>
    <n v="5"/>
    <n v="103"/>
    <x v="95"/>
    <s v="106000 Completed Constr not Classfd"/>
    <n v="1"/>
    <n v="0"/>
    <n v="0"/>
    <n v="0"/>
    <n v="0"/>
    <n v="0"/>
    <n v="0"/>
    <n v="0"/>
    <s v="Wyoming"/>
    <d v="2022-12-01T00:00:00"/>
    <d v="2023-12-01T00:00:00"/>
    <x v="8"/>
    <s v="Regulated Gas (103)"/>
    <s v="Cheyenne Light Fuel &amp; Power Co"/>
    <x v="5"/>
    <x v="36"/>
  </r>
  <r>
    <n v="5"/>
    <n v="103"/>
    <x v="95"/>
    <s v="106000 Completed Constr not Classfd"/>
    <n v="1"/>
    <n v="0"/>
    <n v="0"/>
    <n v="0"/>
    <n v="0"/>
    <n v="0"/>
    <n v="0"/>
    <n v="0"/>
    <s v="Wyoming"/>
    <d v="2022-12-01T00:00:00"/>
    <d v="2023-12-01T00:00:00"/>
    <x v="9"/>
    <s v="Regulated Gas (103)"/>
    <s v="Cheyenne Light Fuel &amp; Power Co"/>
    <x v="5"/>
    <x v="36"/>
  </r>
  <r>
    <n v="5"/>
    <n v="103"/>
    <x v="95"/>
    <s v="106000 Completed Constr not Classfd"/>
    <n v="1"/>
    <n v="0"/>
    <n v="0"/>
    <n v="0"/>
    <n v="0"/>
    <n v="0"/>
    <n v="0"/>
    <n v="0"/>
    <s v="Wyoming"/>
    <d v="2022-12-01T00:00:00"/>
    <d v="2023-12-01T00:00:00"/>
    <x v="10"/>
    <s v="Regulated Gas (103)"/>
    <s v="Cheyenne Light Fuel &amp; Power Co"/>
    <x v="5"/>
    <x v="36"/>
  </r>
  <r>
    <n v="5"/>
    <n v="103"/>
    <x v="97"/>
    <s v="106000 Completed Constr not Classfd"/>
    <n v="1"/>
    <n v="0"/>
    <n v="0"/>
    <n v="0"/>
    <n v="0"/>
    <n v="0"/>
    <n v="0"/>
    <n v="0"/>
    <s v="Wyoming"/>
    <d v="2022-12-01T00:00:00"/>
    <d v="2023-12-01T00:00:00"/>
    <x v="11"/>
    <s v="Regulated Gas (103)"/>
    <s v="Cheyenne Light Fuel &amp; Power Co"/>
    <x v="5"/>
    <x v="38"/>
  </r>
  <r>
    <n v="5"/>
    <n v="103"/>
    <x v="97"/>
    <s v="106000 Completed Constr not Classfd"/>
    <n v="1"/>
    <n v="0"/>
    <n v="0"/>
    <n v="0"/>
    <n v="0"/>
    <n v="0"/>
    <n v="0"/>
    <n v="0"/>
    <s v="Wyoming"/>
    <d v="2022-12-01T00:00:00"/>
    <d v="2023-12-01T00:00:00"/>
    <x v="12"/>
    <s v="Regulated Gas (103)"/>
    <s v="Cheyenne Light Fuel &amp; Power Co"/>
    <x v="5"/>
    <x v="38"/>
  </r>
  <r>
    <n v="5"/>
    <n v="103"/>
    <x v="97"/>
    <s v="106000 Completed Constr not Classfd"/>
    <n v="1"/>
    <n v="0"/>
    <n v="0"/>
    <n v="0"/>
    <n v="0"/>
    <n v="0"/>
    <n v="0"/>
    <n v="0"/>
    <s v="Wyoming"/>
    <d v="2022-12-01T00:00:00"/>
    <d v="2023-12-01T00:00:00"/>
    <x v="0"/>
    <s v="Regulated Gas (103)"/>
    <s v="Cheyenne Light Fuel &amp; Power Co"/>
    <x v="5"/>
    <x v="38"/>
  </r>
  <r>
    <n v="5"/>
    <n v="103"/>
    <x v="97"/>
    <s v="106000 Completed Constr not Classfd"/>
    <n v="1"/>
    <n v="0"/>
    <n v="0"/>
    <n v="0"/>
    <n v="0"/>
    <n v="0"/>
    <n v="0"/>
    <n v="0"/>
    <s v="Wyoming"/>
    <d v="2022-12-01T00:00:00"/>
    <d v="2023-12-01T00:00:00"/>
    <x v="1"/>
    <s v="Regulated Gas (103)"/>
    <s v="Cheyenne Light Fuel &amp; Power Co"/>
    <x v="5"/>
    <x v="38"/>
  </r>
  <r>
    <n v="5"/>
    <n v="103"/>
    <x v="97"/>
    <s v="106000 Completed Constr not Classfd"/>
    <n v="1"/>
    <n v="0"/>
    <n v="0"/>
    <n v="0"/>
    <n v="0"/>
    <n v="0"/>
    <n v="0"/>
    <n v="0"/>
    <s v="Wyoming"/>
    <d v="2022-12-01T00:00:00"/>
    <d v="2023-12-01T00:00:00"/>
    <x v="2"/>
    <s v="Regulated Gas (103)"/>
    <s v="Cheyenne Light Fuel &amp; Power Co"/>
    <x v="5"/>
    <x v="38"/>
  </r>
  <r>
    <n v="5"/>
    <n v="103"/>
    <x v="97"/>
    <s v="106000 Completed Constr not Classfd"/>
    <n v="1"/>
    <n v="0"/>
    <n v="0"/>
    <n v="0"/>
    <n v="0"/>
    <n v="0"/>
    <n v="0"/>
    <n v="0"/>
    <s v="Wyoming"/>
    <d v="2022-12-01T00:00:00"/>
    <d v="2023-12-01T00:00:00"/>
    <x v="3"/>
    <s v="Regulated Gas (103)"/>
    <s v="Cheyenne Light Fuel &amp; Power Co"/>
    <x v="5"/>
    <x v="38"/>
  </r>
  <r>
    <n v="5"/>
    <n v="103"/>
    <x v="97"/>
    <s v="106000 Completed Constr not Classfd"/>
    <n v="1"/>
    <n v="0"/>
    <n v="0"/>
    <n v="0"/>
    <n v="0"/>
    <n v="0"/>
    <n v="0"/>
    <n v="0"/>
    <s v="Wyoming"/>
    <d v="2022-12-01T00:00:00"/>
    <d v="2023-12-01T00:00:00"/>
    <x v="4"/>
    <s v="Regulated Gas (103)"/>
    <s v="Cheyenne Light Fuel &amp; Power Co"/>
    <x v="5"/>
    <x v="38"/>
  </r>
  <r>
    <n v="5"/>
    <n v="103"/>
    <x v="97"/>
    <s v="106000 Completed Constr not Classfd"/>
    <n v="1"/>
    <n v="0"/>
    <n v="0"/>
    <n v="0"/>
    <n v="0"/>
    <n v="0"/>
    <n v="0"/>
    <n v="0"/>
    <s v="Wyoming"/>
    <d v="2022-12-01T00:00:00"/>
    <d v="2023-12-01T00:00:00"/>
    <x v="5"/>
    <s v="Regulated Gas (103)"/>
    <s v="Cheyenne Light Fuel &amp; Power Co"/>
    <x v="5"/>
    <x v="38"/>
  </r>
  <r>
    <n v="5"/>
    <n v="103"/>
    <x v="97"/>
    <s v="106000 Completed Constr not Classfd"/>
    <n v="1"/>
    <n v="0"/>
    <n v="0"/>
    <n v="0"/>
    <n v="0"/>
    <n v="0"/>
    <n v="0"/>
    <n v="0"/>
    <s v="Wyoming"/>
    <d v="2022-12-01T00:00:00"/>
    <d v="2023-12-01T00:00:00"/>
    <x v="6"/>
    <s v="Regulated Gas (103)"/>
    <s v="Cheyenne Light Fuel &amp; Power Co"/>
    <x v="5"/>
    <x v="38"/>
  </r>
  <r>
    <n v="5"/>
    <n v="103"/>
    <x v="97"/>
    <s v="106000 Completed Constr not Classfd"/>
    <n v="1"/>
    <n v="0"/>
    <n v="0"/>
    <n v="0"/>
    <n v="0"/>
    <n v="0"/>
    <n v="0"/>
    <n v="0"/>
    <s v="Wyoming"/>
    <d v="2022-12-01T00:00:00"/>
    <d v="2023-12-01T00:00:00"/>
    <x v="7"/>
    <s v="Regulated Gas (103)"/>
    <s v="Cheyenne Light Fuel &amp; Power Co"/>
    <x v="5"/>
    <x v="38"/>
  </r>
  <r>
    <n v="5"/>
    <n v="103"/>
    <x v="97"/>
    <s v="106000 Completed Constr not Classfd"/>
    <n v="1"/>
    <n v="0"/>
    <n v="0"/>
    <n v="0"/>
    <n v="0"/>
    <n v="0"/>
    <n v="0"/>
    <n v="0"/>
    <s v="Wyoming"/>
    <d v="2022-12-01T00:00:00"/>
    <d v="2023-12-01T00:00:00"/>
    <x v="8"/>
    <s v="Regulated Gas (103)"/>
    <s v="Cheyenne Light Fuel &amp; Power Co"/>
    <x v="5"/>
    <x v="38"/>
  </r>
  <r>
    <n v="5"/>
    <n v="103"/>
    <x v="97"/>
    <s v="106000 Completed Constr not Classfd"/>
    <n v="1"/>
    <n v="0"/>
    <n v="0"/>
    <n v="0"/>
    <n v="0"/>
    <n v="0"/>
    <n v="0"/>
    <n v="0"/>
    <s v="Wyoming"/>
    <d v="2022-12-01T00:00:00"/>
    <d v="2023-12-01T00:00:00"/>
    <x v="9"/>
    <s v="Regulated Gas (103)"/>
    <s v="Cheyenne Light Fuel &amp; Power Co"/>
    <x v="5"/>
    <x v="38"/>
  </r>
  <r>
    <n v="5"/>
    <n v="103"/>
    <x v="97"/>
    <s v="106000 Completed Constr not Classfd"/>
    <n v="1"/>
    <n v="0"/>
    <n v="0"/>
    <n v="0"/>
    <n v="0"/>
    <n v="0"/>
    <n v="0"/>
    <n v="0"/>
    <s v="Wyoming"/>
    <d v="2022-12-01T00:00:00"/>
    <d v="2023-12-01T00:00:00"/>
    <x v="10"/>
    <s v="Regulated Gas (103)"/>
    <s v="Cheyenne Light Fuel &amp; Power Co"/>
    <x v="5"/>
    <x v="38"/>
  </r>
  <r>
    <n v="5"/>
    <n v="103"/>
    <x v="101"/>
    <s v="106000 Completed Constr not Classfd"/>
    <n v="1"/>
    <n v="0"/>
    <n v="0"/>
    <n v="0"/>
    <n v="0"/>
    <n v="0"/>
    <n v="0"/>
    <n v="0"/>
    <s v="Wyoming"/>
    <d v="2022-12-01T00:00:00"/>
    <d v="2023-12-01T00:00:00"/>
    <x v="11"/>
    <s v="Regulated Gas (103)"/>
    <s v="Cheyenne Light Fuel &amp; Power Co"/>
    <x v="5"/>
    <x v="43"/>
  </r>
  <r>
    <n v="5"/>
    <n v="103"/>
    <x v="101"/>
    <s v="106000 Completed Constr not Classfd"/>
    <n v="1"/>
    <n v="0"/>
    <n v="0"/>
    <n v="0"/>
    <n v="0"/>
    <n v="0"/>
    <n v="0"/>
    <n v="0"/>
    <s v="Wyoming"/>
    <d v="2022-12-01T00:00:00"/>
    <d v="2023-12-01T00:00:00"/>
    <x v="12"/>
    <s v="Regulated Gas (103)"/>
    <s v="Cheyenne Light Fuel &amp; Power Co"/>
    <x v="5"/>
    <x v="43"/>
  </r>
  <r>
    <n v="5"/>
    <n v="103"/>
    <x v="101"/>
    <s v="106000 Completed Constr not Classfd"/>
    <n v="1"/>
    <n v="0"/>
    <n v="0"/>
    <n v="0"/>
    <n v="0"/>
    <n v="0"/>
    <n v="0"/>
    <n v="0"/>
    <s v="Wyoming"/>
    <d v="2022-12-01T00:00:00"/>
    <d v="2023-12-01T00:00:00"/>
    <x v="0"/>
    <s v="Regulated Gas (103)"/>
    <s v="Cheyenne Light Fuel &amp; Power Co"/>
    <x v="5"/>
    <x v="43"/>
  </r>
  <r>
    <n v="5"/>
    <n v="103"/>
    <x v="101"/>
    <s v="106000 Completed Constr not Classfd"/>
    <n v="1"/>
    <n v="0"/>
    <n v="0"/>
    <n v="0"/>
    <n v="0"/>
    <n v="0"/>
    <n v="0"/>
    <n v="0"/>
    <s v="Wyoming"/>
    <d v="2022-12-01T00:00:00"/>
    <d v="2023-12-01T00:00:00"/>
    <x v="1"/>
    <s v="Regulated Gas (103)"/>
    <s v="Cheyenne Light Fuel &amp; Power Co"/>
    <x v="5"/>
    <x v="43"/>
  </r>
  <r>
    <n v="5"/>
    <n v="103"/>
    <x v="101"/>
    <s v="106000 Completed Constr not Classfd"/>
    <n v="1"/>
    <n v="0"/>
    <n v="0"/>
    <n v="0"/>
    <n v="0"/>
    <n v="0"/>
    <n v="0"/>
    <n v="0"/>
    <s v="Wyoming"/>
    <d v="2022-12-01T00:00:00"/>
    <d v="2023-12-01T00:00:00"/>
    <x v="2"/>
    <s v="Regulated Gas (103)"/>
    <s v="Cheyenne Light Fuel &amp; Power Co"/>
    <x v="5"/>
    <x v="43"/>
  </r>
  <r>
    <n v="5"/>
    <n v="103"/>
    <x v="101"/>
    <s v="106000 Completed Constr not Classfd"/>
    <n v="1"/>
    <n v="0"/>
    <n v="0"/>
    <n v="0"/>
    <n v="0"/>
    <n v="0"/>
    <n v="0"/>
    <n v="0"/>
    <s v="Wyoming"/>
    <d v="2022-12-01T00:00:00"/>
    <d v="2023-12-01T00:00:00"/>
    <x v="3"/>
    <s v="Regulated Gas (103)"/>
    <s v="Cheyenne Light Fuel &amp; Power Co"/>
    <x v="5"/>
    <x v="43"/>
  </r>
  <r>
    <n v="5"/>
    <n v="103"/>
    <x v="101"/>
    <s v="106000 Completed Constr not Classfd"/>
    <n v="1"/>
    <n v="0"/>
    <n v="0"/>
    <n v="0"/>
    <n v="0"/>
    <n v="0"/>
    <n v="0"/>
    <n v="0"/>
    <s v="Wyoming"/>
    <d v="2022-12-01T00:00:00"/>
    <d v="2023-12-01T00:00:00"/>
    <x v="4"/>
    <s v="Regulated Gas (103)"/>
    <s v="Cheyenne Light Fuel &amp; Power Co"/>
    <x v="5"/>
    <x v="43"/>
  </r>
  <r>
    <n v="5"/>
    <n v="103"/>
    <x v="101"/>
    <s v="106000 Completed Constr not Classfd"/>
    <n v="1"/>
    <n v="0"/>
    <n v="0"/>
    <n v="0"/>
    <n v="0"/>
    <n v="0"/>
    <n v="0"/>
    <n v="0"/>
    <s v="Wyoming"/>
    <d v="2022-12-01T00:00:00"/>
    <d v="2023-12-01T00:00:00"/>
    <x v="5"/>
    <s v="Regulated Gas (103)"/>
    <s v="Cheyenne Light Fuel &amp; Power Co"/>
    <x v="5"/>
    <x v="43"/>
  </r>
  <r>
    <n v="5"/>
    <n v="103"/>
    <x v="101"/>
    <s v="106000 Completed Constr not Classfd"/>
    <n v="1"/>
    <n v="0"/>
    <n v="0"/>
    <n v="0"/>
    <n v="0"/>
    <n v="0"/>
    <n v="0"/>
    <n v="0"/>
    <s v="Wyoming"/>
    <d v="2022-12-01T00:00:00"/>
    <d v="2023-12-01T00:00:00"/>
    <x v="6"/>
    <s v="Regulated Gas (103)"/>
    <s v="Cheyenne Light Fuel &amp; Power Co"/>
    <x v="5"/>
    <x v="43"/>
  </r>
  <r>
    <n v="5"/>
    <n v="103"/>
    <x v="101"/>
    <s v="106000 Completed Constr not Classfd"/>
    <n v="1"/>
    <n v="0"/>
    <n v="0"/>
    <n v="0"/>
    <n v="0"/>
    <n v="0"/>
    <n v="0"/>
    <n v="0"/>
    <s v="Wyoming"/>
    <d v="2022-12-01T00:00:00"/>
    <d v="2023-12-01T00:00:00"/>
    <x v="7"/>
    <s v="Regulated Gas (103)"/>
    <s v="Cheyenne Light Fuel &amp; Power Co"/>
    <x v="5"/>
    <x v="43"/>
  </r>
  <r>
    <n v="5"/>
    <n v="103"/>
    <x v="101"/>
    <s v="106000 Completed Constr not Classfd"/>
    <n v="1"/>
    <n v="0"/>
    <n v="0"/>
    <n v="0"/>
    <n v="0"/>
    <n v="0"/>
    <n v="0"/>
    <n v="0"/>
    <s v="Wyoming"/>
    <d v="2022-12-01T00:00:00"/>
    <d v="2023-12-01T00:00:00"/>
    <x v="8"/>
    <s v="Regulated Gas (103)"/>
    <s v="Cheyenne Light Fuel &amp; Power Co"/>
    <x v="5"/>
    <x v="43"/>
  </r>
  <r>
    <n v="5"/>
    <n v="103"/>
    <x v="101"/>
    <s v="106000 Completed Constr not Classfd"/>
    <n v="1"/>
    <n v="0"/>
    <n v="0"/>
    <n v="0"/>
    <n v="0"/>
    <n v="0"/>
    <n v="0"/>
    <n v="0"/>
    <s v="Wyoming"/>
    <d v="2022-12-01T00:00:00"/>
    <d v="2023-12-01T00:00:00"/>
    <x v="9"/>
    <s v="Regulated Gas (103)"/>
    <s v="Cheyenne Light Fuel &amp; Power Co"/>
    <x v="5"/>
    <x v="43"/>
  </r>
  <r>
    <n v="5"/>
    <n v="103"/>
    <x v="101"/>
    <s v="106000 Completed Constr not Classfd"/>
    <n v="1"/>
    <n v="0"/>
    <n v="0"/>
    <n v="0"/>
    <n v="0"/>
    <n v="0"/>
    <n v="0"/>
    <n v="0"/>
    <s v="Wyoming"/>
    <d v="2022-12-01T00:00:00"/>
    <d v="2023-12-01T00:00:00"/>
    <x v="10"/>
    <s v="Regulated Gas (103)"/>
    <s v="Cheyenne Light Fuel &amp; Power Co"/>
    <x v="5"/>
    <x v="43"/>
  </r>
  <r>
    <n v="5"/>
    <n v="103"/>
    <x v="103"/>
    <s v="106000 Completed Constr not Classfd"/>
    <n v="1"/>
    <n v="0"/>
    <n v="0"/>
    <n v="0"/>
    <n v="0"/>
    <n v="0"/>
    <n v="0"/>
    <n v="0"/>
    <s v="Wyoming"/>
    <d v="2022-12-01T00:00:00"/>
    <d v="2023-12-01T00:00:00"/>
    <x v="11"/>
    <s v="Regulated Gas (103)"/>
    <s v="Cheyenne Light Fuel &amp; Power Co"/>
    <x v="5"/>
    <x v="43"/>
  </r>
  <r>
    <n v="5"/>
    <n v="103"/>
    <x v="103"/>
    <s v="106000 Completed Constr not Classfd"/>
    <n v="1"/>
    <n v="0"/>
    <n v="0"/>
    <n v="0"/>
    <n v="0"/>
    <n v="0"/>
    <n v="0"/>
    <n v="0"/>
    <s v="Wyoming"/>
    <d v="2022-12-01T00:00:00"/>
    <d v="2023-12-01T00:00:00"/>
    <x v="12"/>
    <s v="Regulated Gas (103)"/>
    <s v="Cheyenne Light Fuel &amp; Power Co"/>
    <x v="5"/>
    <x v="43"/>
  </r>
  <r>
    <n v="5"/>
    <n v="103"/>
    <x v="103"/>
    <s v="106000 Completed Constr not Classfd"/>
    <n v="1"/>
    <n v="0"/>
    <n v="0"/>
    <n v="0"/>
    <n v="0"/>
    <n v="0"/>
    <n v="0"/>
    <n v="0"/>
    <s v="Wyoming"/>
    <d v="2022-12-01T00:00:00"/>
    <d v="2023-12-01T00:00:00"/>
    <x v="0"/>
    <s v="Regulated Gas (103)"/>
    <s v="Cheyenne Light Fuel &amp; Power Co"/>
    <x v="5"/>
    <x v="43"/>
  </r>
  <r>
    <n v="5"/>
    <n v="103"/>
    <x v="103"/>
    <s v="106000 Completed Constr not Classfd"/>
    <n v="1"/>
    <n v="0"/>
    <n v="0"/>
    <n v="0"/>
    <n v="0"/>
    <n v="0"/>
    <n v="0"/>
    <n v="0"/>
    <s v="Wyoming"/>
    <d v="2022-12-01T00:00:00"/>
    <d v="2023-12-01T00:00:00"/>
    <x v="1"/>
    <s v="Regulated Gas (103)"/>
    <s v="Cheyenne Light Fuel &amp; Power Co"/>
    <x v="5"/>
    <x v="43"/>
  </r>
  <r>
    <n v="5"/>
    <n v="103"/>
    <x v="103"/>
    <s v="106000 Completed Constr not Classfd"/>
    <n v="1"/>
    <n v="0"/>
    <n v="0"/>
    <n v="0"/>
    <n v="0"/>
    <n v="0"/>
    <n v="0"/>
    <n v="0"/>
    <s v="Wyoming"/>
    <d v="2022-12-01T00:00:00"/>
    <d v="2023-12-01T00:00:00"/>
    <x v="2"/>
    <s v="Regulated Gas (103)"/>
    <s v="Cheyenne Light Fuel &amp; Power Co"/>
    <x v="5"/>
    <x v="43"/>
  </r>
  <r>
    <n v="5"/>
    <n v="103"/>
    <x v="103"/>
    <s v="106000 Completed Constr not Classfd"/>
    <n v="1"/>
    <n v="0"/>
    <n v="0"/>
    <n v="0"/>
    <n v="0"/>
    <n v="0"/>
    <n v="0"/>
    <n v="0"/>
    <s v="Wyoming"/>
    <d v="2022-12-01T00:00:00"/>
    <d v="2023-12-01T00:00:00"/>
    <x v="3"/>
    <s v="Regulated Gas (103)"/>
    <s v="Cheyenne Light Fuel &amp; Power Co"/>
    <x v="5"/>
    <x v="43"/>
  </r>
  <r>
    <n v="5"/>
    <n v="103"/>
    <x v="103"/>
    <s v="106000 Completed Constr not Classfd"/>
    <n v="1"/>
    <n v="0"/>
    <n v="0"/>
    <n v="0"/>
    <n v="0"/>
    <n v="0"/>
    <n v="0"/>
    <n v="0"/>
    <s v="Wyoming"/>
    <d v="2022-12-01T00:00:00"/>
    <d v="2023-12-01T00:00:00"/>
    <x v="4"/>
    <s v="Regulated Gas (103)"/>
    <s v="Cheyenne Light Fuel &amp; Power Co"/>
    <x v="5"/>
    <x v="43"/>
  </r>
  <r>
    <n v="5"/>
    <n v="103"/>
    <x v="103"/>
    <s v="106000 Completed Constr not Classfd"/>
    <n v="1"/>
    <n v="0"/>
    <n v="0"/>
    <n v="0"/>
    <n v="0"/>
    <n v="0"/>
    <n v="0"/>
    <n v="0"/>
    <s v="Wyoming"/>
    <d v="2022-12-01T00:00:00"/>
    <d v="2023-12-01T00:00:00"/>
    <x v="5"/>
    <s v="Regulated Gas (103)"/>
    <s v="Cheyenne Light Fuel &amp; Power Co"/>
    <x v="5"/>
    <x v="43"/>
  </r>
  <r>
    <n v="5"/>
    <n v="103"/>
    <x v="103"/>
    <s v="106000 Completed Constr not Classfd"/>
    <n v="1"/>
    <n v="0"/>
    <n v="0"/>
    <n v="0"/>
    <n v="0"/>
    <n v="0"/>
    <n v="0"/>
    <n v="0"/>
    <s v="Wyoming"/>
    <d v="2022-12-01T00:00:00"/>
    <d v="2023-12-01T00:00:00"/>
    <x v="6"/>
    <s v="Regulated Gas (103)"/>
    <s v="Cheyenne Light Fuel &amp; Power Co"/>
    <x v="5"/>
    <x v="43"/>
  </r>
  <r>
    <n v="5"/>
    <n v="103"/>
    <x v="103"/>
    <s v="106000 Completed Constr not Classfd"/>
    <n v="1"/>
    <n v="0"/>
    <n v="0"/>
    <n v="0"/>
    <n v="0"/>
    <n v="0"/>
    <n v="0"/>
    <n v="0"/>
    <s v="Wyoming"/>
    <d v="2022-12-01T00:00:00"/>
    <d v="2023-12-01T00:00:00"/>
    <x v="7"/>
    <s v="Regulated Gas (103)"/>
    <s v="Cheyenne Light Fuel &amp; Power Co"/>
    <x v="5"/>
    <x v="43"/>
  </r>
  <r>
    <n v="5"/>
    <n v="103"/>
    <x v="103"/>
    <s v="106000 Completed Constr not Classfd"/>
    <n v="1"/>
    <n v="0"/>
    <n v="0"/>
    <n v="0"/>
    <n v="0"/>
    <n v="0"/>
    <n v="0"/>
    <n v="0"/>
    <s v="Wyoming"/>
    <d v="2022-12-01T00:00:00"/>
    <d v="2023-12-01T00:00:00"/>
    <x v="8"/>
    <s v="Regulated Gas (103)"/>
    <s v="Cheyenne Light Fuel &amp; Power Co"/>
    <x v="5"/>
    <x v="43"/>
  </r>
  <r>
    <n v="5"/>
    <n v="103"/>
    <x v="103"/>
    <s v="106000 Completed Constr not Classfd"/>
    <n v="1"/>
    <n v="0"/>
    <n v="0"/>
    <n v="0"/>
    <n v="0"/>
    <n v="0"/>
    <n v="0"/>
    <n v="0"/>
    <s v="Wyoming"/>
    <d v="2022-12-01T00:00:00"/>
    <d v="2023-12-01T00:00:00"/>
    <x v="9"/>
    <s v="Regulated Gas (103)"/>
    <s v="Cheyenne Light Fuel &amp; Power Co"/>
    <x v="5"/>
    <x v="43"/>
  </r>
  <r>
    <n v="5"/>
    <n v="103"/>
    <x v="103"/>
    <s v="106000 Completed Constr not Classfd"/>
    <n v="1"/>
    <n v="0"/>
    <n v="0"/>
    <n v="0"/>
    <n v="0"/>
    <n v="0"/>
    <n v="0"/>
    <n v="0"/>
    <s v="Wyoming"/>
    <d v="2022-12-01T00:00:00"/>
    <d v="2023-12-01T00:00:00"/>
    <x v="10"/>
    <s v="Regulated Gas (103)"/>
    <s v="Cheyenne Light Fuel &amp; Power Co"/>
    <x v="5"/>
    <x v="43"/>
  </r>
  <r>
    <n v="5"/>
    <n v="103"/>
    <x v="104"/>
    <s v="106000 Completed Constr not Classfd"/>
    <n v="1"/>
    <n v="0"/>
    <n v="0"/>
    <n v="0"/>
    <n v="0"/>
    <n v="0"/>
    <n v="0"/>
    <n v="0"/>
    <s v="Wyoming"/>
    <d v="2022-12-01T00:00:00"/>
    <d v="2023-12-01T00:00:00"/>
    <x v="11"/>
    <s v="Regulated Gas (103)"/>
    <s v="Cheyenne Light Fuel &amp; Power Co"/>
    <x v="5"/>
    <x v="44"/>
  </r>
  <r>
    <n v="5"/>
    <n v="103"/>
    <x v="104"/>
    <s v="106000 Completed Constr not Classfd"/>
    <n v="1"/>
    <n v="0"/>
    <n v="0"/>
    <n v="0"/>
    <n v="0"/>
    <n v="0"/>
    <n v="0"/>
    <n v="0"/>
    <s v="Wyoming"/>
    <d v="2022-12-01T00:00:00"/>
    <d v="2023-12-01T00:00:00"/>
    <x v="12"/>
    <s v="Regulated Gas (103)"/>
    <s v="Cheyenne Light Fuel &amp; Power Co"/>
    <x v="5"/>
    <x v="44"/>
  </r>
  <r>
    <n v="5"/>
    <n v="103"/>
    <x v="104"/>
    <s v="106000 Completed Constr not Classfd"/>
    <n v="1"/>
    <n v="0"/>
    <n v="0"/>
    <n v="0"/>
    <n v="0"/>
    <n v="0"/>
    <n v="0"/>
    <n v="0"/>
    <s v="Wyoming"/>
    <d v="2022-12-01T00:00:00"/>
    <d v="2023-12-01T00:00:00"/>
    <x v="0"/>
    <s v="Regulated Gas (103)"/>
    <s v="Cheyenne Light Fuel &amp; Power Co"/>
    <x v="5"/>
    <x v="44"/>
  </r>
  <r>
    <n v="5"/>
    <n v="103"/>
    <x v="104"/>
    <s v="106000 Completed Constr not Classfd"/>
    <n v="1"/>
    <n v="0"/>
    <n v="0"/>
    <n v="0"/>
    <n v="0"/>
    <n v="0"/>
    <n v="0"/>
    <n v="0"/>
    <s v="Wyoming"/>
    <d v="2022-12-01T00:00:00"/>
    <d v="2023-12-01T00:00:00"/>
    <x v="1"/>
    <s v="Regulated Gas (103)"/>
    <s v="Cheyenne Light Fuel &amp; Power Co"/>
    <x v="5"/>
    <x v="44"/>
  </r>
  <r>
    <n v="5"/>
    <n v="103"/>
    <x v="104"/>
    <s v="106000 Completed Constr not Classfd"/>
    <n v="1"/>
    <n v="0"/>
    <n v="0"/>
    <n v="0"/>
    <n v="0"/>
    <n v="0"/>
    <n v="0"/>
    <n v="0"/>
    <s v="Wyoming"/>
    <d v="2022-12-01T00:00:00"/>
    <d v="2023-12-01T00:00:00"/>
    <x v="2"/>
    <s v="Regulated Gas (103)"/>
    <s v="Cheyenne Light Fuel &amp; Power Co"/>
    <x v="5"/>
    <x v="44"/>
  </r>
  <r>
    <n v="5"/>
    <n v="103"/>
    <x v="104"/>
    <s v="106000 Completed Constr not Classfd"/>
    <n v="1"/>
    <n v="0"/>
    <n v="0"/>
    <n v="0"/>
    <n v="0"/>
    <n v="0"/>
    <n v="0"/>
    <n v="0"/>
    <s v="Wyoming"/>
    <d v="2022-12-01T00:00:00"/>
    <d v="2023-12-01T00:00:00"/>
    <x v="3"/>
    <s v="Regulated Gas (103)"/>
    <s v="Cheyenne Light Fuel &amp; Power Co"/>
    <x v="5"/>
    <x v="44"/>
  </r>
  <r>
    <n v="5"/>
    <n v="103"/>
    <x v="104"/>
    <s v="106000 Completed Constr not Classfd"/>
    <n v="1"/>
    <n v="0"/>
    <n v="0"/>
    <n v="0"/>
    <n v="0"/>
    <n v="0"/>
    <n v="0"/>
    <n v="0"/>
    <s v="Wyoming"/>
    <d v="2022-12-01T00:00:00"/>
    <d v="2023-12-01T00:00:00"/>
    <x v="4"/>
    <s v="Regulated Gas (103)"/>
    <s v="Cheyenne Light Fuel &amp; Power Co"/>
    <x v="5"/>
    <x v="44"/>
  </r>
  <r>
    <n v="5"/>
    <n v="103"/>
    <x v="104"/>
    <s v="106000 Completed Constr not Classfd"/>
    <n v="1"/>
    <n v="0"/>
    <n v="0"/>
    <n v="0"/>
    <n v="0"/>
    <n v="0"/>
    <n v="0"/>
    <n v="0"/>
    <s v="Wyoming"/>
    <d v="2022-12-01T00:00:00"/>
    <d v="2023-12-01T00:00:00"/>
    <x v="5"/>
    <s v="Regulated Gas (103)"/>
    <s v="Cheyenne Light Fuel &amp; Power Co"/>
    <x v="5"/>
    <x v="44"/>
  </r>
  <r>
    <n v="5"/>
    <n v="103"/>
    <x v="104"/>
    <s v="106000 Completed Constr not Classfd"/>
    <n v="1"/>
    <n v="0"/>
    <n v="0"/>
    <n v="0"/>
    <n v="0"/>
    <n v="0"/>
    <n v="0"/>
    <n v="0"/>
    <s v="Wyoming"/>
    <d v="2022-12-01T00:00:00"/>
    <d v="2023-12-01T00:00:00"/>
    <x v="6"/>
    <s v="Regulated Gas (103)"/>
    <s v="Cheyenne Light Fuel &amp; Power Co"/>
    <x v="5"/>
    <x v="44"/>
  </r>
  <r>
    <n v="5"/>
    <n v="103"/>
    <x v="104"/>
    <s v="106000 Completed Constr not Classfd"/>
    <n v="1"/>
    <n v="0"/>
    <n v="0"/>
    <n v="0"/>
    <n v="0"/>
    <n v="0"/>
    <n v="0"/>
    <n v="0"/>
    <s v="Wyoming"/>
    <d v="2022-12-01T00:00:00"/>
    <d v="2023-12-01T00:00:00"/>
    <x v="7"/>
    <s v="Regulated Gas (103)"/>
    <s v="Cheyenne Light Fuel &amp; Power Co"/>
    <x v="5"/>
    <x v="44"/>
  </r>
  <r>
    <n v="5"/>
    <n v="103"/>
    <x v="104"/>
    <s v="106000 Completed Constr not Classfd"/>
    <n v="1"/>
    <n v="0"/>
    <n v="0"/>
    <n v="0"/>
    <n v="0"/>
    <n v="0"/>
    <n v="0"/>
    <n v="0"/>
    <s v="Wyoming"/>
    <d v="2022-12-01T00:00:00"/>
    <d v="2023-12-01T00:00:00"/>
    <x v="8"/>
    <s v="Regulated Gas (103)"/>
    <s v="Cheyenne Light Fuel &amp; Power Co"/>
    <x v="5"/>
    <x v="44"/>
  </r>
  <r>
    <n v="5"/>
    <n v="103"/>
    <x v="104"/>
    <s v="106000 Completed Constr not Classfd"/>
    <n v="1"/>
    <n v="0"/>
    <n v="0"/>
    <n v="0"/>
    <n v="0"/>
    <n v="0"/>
    <n v="0"/>
    <n v="0"/>
    <s v="Wyoming"/>
    <d v="2022-12-01T00:00:00"/>
    <d v="2023-12-01T00:00:00"/>
    <x v="9"/>
    <s v="Regulated Gas (103)"/>
    <s v="Cheyenne Light Fuel &amp; Power Co"/>
    <x v="5"/>
    <x v="44"/>
  </r>
  <r>
    <n v="5"/>
    <n v="103"/>
    <x v="104"/>
    <s v="106000 Completed Constr not Classfd"/>
    <n v="1"/>
    <n v="0"/>
    <n v="0"/>
    <n v="0"/>
    <n v="0"/>
    <n v="0"/>
    <n v="0"/>
    <n v="0"/>
    <s v="Wyoming"/>
    <d v="2022-12-01T00:00:00"/>
    <d v="2023-12-01T00:00:00"/>
    <x v="10"/>
    <s v="Regulated Gas (103)"/>
    <s v="Cheyenne Light Fuel &amp; Power Co"/>
    <x v="5"/>
    <x v="44"/>
  </r>
  <r>
    <n v="5"/>
    <n v="103"/>
    <x v="105"/>
    <s v="106000 Completed Constr not Classfd"/>
    <n v="1"/>
    <n v="0"/>
    <n v="0"/>
    <n v="0"/>
    <n v="0"/>
    <n v="0"/>
    <n v="0"/>
    <n v="0"/>
    <s v="Wyoming"/>
    <d v="2022-12-01T00:00:00"/>
    <d v="2023-12-01T00:00:00"/>
    <x v="11"/>
    <s v="Regulated Gas (103)"/>
    <s v="Cheyenne Light Fuel &amp; Power Co"/>
    <x v="5"/>
    <x v="44"/>
  </r>
  <r>
    <n v="5"/>
    <n v="103"/>
    <x v="105"/>
    <s v="106000 Completed Constr not Classfd"/>
    <n v="1"/>
    <n v="0"/>
    <n v="0"/>
    <n v="0"/>
    <n v="0"/>
    <n v="0"/>
    <n v="0"/>
    <n v="0"/>
    <s v="Wyoming"/>
    <d v="2022-12-01T00:00:00"/>
    <d v="2023-12-01T00:00:00"/>
    <x v="12"/>
    <s v="Regulated Gas (103)"/>
    <s v="Cheyenne Light Fuel &amp; Power Co"/>
    <x v="5"/>
    <x v="44"/>
  </r>
  <r>
    <n v="5"/>
    <n v="103"/>
    <x v="105"/>
    <s v="106000 Completed Constr not Classfd"/>
    <n v="1"/>
    <n v="0"/>
    <n v="0"/>
    <n v="0"/>
    <n v="0"/>
    <n v="0"/>
    <n v="0"/>
    <n v="0"/>
    <s v="Wyoming"/>
    <d v="2022-12-01T00:00:00"/>
    <d v="2023-12-01T00:00:00"/>
    <x v="0"/>
    <s v="Regulated Gas (103)"/>
    <s v="Cheyenne Light Fuel &amp; Power Co"/>
    <x v="5"/>
    <x v="44"/>
  </r>
  <r>
    <n v="5"/>
    <n v="103"/>
    <x v="105"/>
    <s v="106000 Completed Constr not Classfd"/>
    <n v="1"/>
    <n v="0"/>
    <n v="0"/>
    <n v="0"/>
    <n v="0"/>
    <n v="0"/>
    <n v="0"/>
    <n v="0"/>
    <s v="Wyoming"/>
    <d v="2022-12-01T00:00:00"/>
    <d v="2023-12-01T00:00:00"/>
    <x v="1"/>
    <s v="Regulated Gas (103)"/>
    <s v="Cheyenne Light Fuel &amp; Power Co"/>
    <x v="5"/>
    <x v="44"/>
  </r>
  <r>
    <n v="5"/>
    <n v="103"/>
    <x v="105"/>
    <s v="106000 Completed Constr not Classfd"/>
    <n v="1"/>
    <n v="0"/>
    <n v="0"/>
    <n v="0"/>
    <n v="0"/>
    <n v="0"/>
    <n v="0"/>
    <n v="0"/>
    <s v="Wyoming"/>
    <d v="2022-12-01T00:00:00"/>
    <d v="2023-12-01T00:00:00"/>
    <x v="2"/>
    <s v="Regulated Gas (103)"/>
    <s v="Cheyenne Light Fuel &amp; Power Co"/>
    <x v="5"/>
    <x v="44"/>
  </r>
  <r>
    <n v="5"/>
    <n v="103"/>
    <x v="105"/>
    <s v="106000 Completed Constr not Classfd"/>
    <n v="1"/>
    <n v="0"/>
    <n v="0"/>
    <n v="0"/>
    <n v="0"/>
    <n v="0"/>
    <n v="0"/>
    <n v="0"/>
    <s v="Wyoming"/>
    <d v="2022-12-01T00:00:00"/>
    <d v="2023-12-01T00:00:00"/>
    <x v="3"/>
    <s v="Regulated Gas (103)"/>
    <s v="Cheyenne Light Fuel &amp; Power Co"/>
    <x v="5"/>
    <x v="44"/>
  </r>
  <r>
    <n v="5"/>
    <n v="103"/>
    <x v="105"/>
    <s v="106000 Completed Constr not Classfd"/>
    <n v="1"/>
    <n v="0"/>
    <n v="0"/>
    <n v="0"/>
    <n v="0"/>
    <n v="0"/>
    <n v="0"/>
    <n v="0"/>
    <s v="Wyoming"/>
    <d v="2022-12-01T00:00:00"/>
    <d v="2023-12-01T00:00:00"/>
    <x v="4"/>
    <s v="Regulated Gas (103)"/>
    <s v="Cheyenne Light Fuel &amp; Power Co"/>
    <x v="5"/>
    <x v="44"/>
  </r>
  <r>
    <n v="5"/>
    <n v="103"/>
    <x v="105"/>
    <s v="106000 Completed Constr not Classfd"/>
    <n v="1"/>
    <n v="0"/>
    <n v="0"/>
    <n v="0"/>
    <n v="0"/>
    <n v="0"/>
    <n v="0"/>
    <n v="0"/>
    <s v="Wyoming"/>
    <d v="2022-12-01T00:00:00"/>
    <d v="2023-12-01T00:00:00"/>
    <x v="5"/>
    <s v="Regulated Gas (103)"/>
    <s v="Cheyenne Light Fuel &amp; Power Co"/>
    <x v="5"/>
    <x v="44"/>
  </r>
  <r>
    <n v="5"/>
    <n v="103"/>
    <x v="105"/>
    <s v="106000 Completed Constr not Classfd"/>
    <n v="1"/>
    <n v="0"/>
    <n v="0"/>
    <n v="0"/>
    <n v="0"/>
    <n v="0"/>
    <n v="0"/>
    <n v="0"/>
    <s v="Wyoming"/>
    <d v="2022-12-01T00:00:00"/>
    <d v="2023-12-01T00:00:00"/>
    <x v="6"/>
    <s v="Regulated Gas (103)"/>
    <s v="Cheyenne Light Fuel &amp; Power Co"/>
    <x v="5"/>
    <x v="44"/>
  </r>
  <r>
    <n v="5"/>
    <n v="103"/>
    <x v="105"/>
    <s v="106000 Completed Constr not Classfd"/>
    <n v="1"/>
    <n v="0"/>
    <n v="0"/>
    <n v="0"/>
    <n v="0"/>
    <n v="0"/>
    <n v="0"/>
    <n v="0"/>
    <s v="Wyoming"/>
    <d v="2022-12-01T00:00:00"/>
    <d v="2023-12-01T00:00:00"/>
    <x v="7"/>
    <s v="Regulated Gas (103)"/>
    <s v="Cheyenne Light Fuel &amp; Power Co"/>
    <x v="5"/>
    <x v="44"/>
  </r>
  <r>
    <n v="5"/>
    <n v="103"/>
    <x v="105"/>
    <s v="106000 Completed Constr not Classfd"/>
    <n v="1"/>
    <n v="0"/>
    <n v="0"/>
    <n v="0"/>
    <n v="0"/>
    <n v="0"/>
    <n v="0"/>
    <n v="0"/>
    <s v="Wyoming"/>
    <d v="2022-12-01T00:00:00"/>
    <d v="2023-12-01T00:00:00"/>
    <x v="8"/>
    <s v="Regulated Gas (103)"/>
    <s v="Cheyenne Light Fuel &amp; Power Co"/>
    <x v="5"/>
    <x v="44"/>
  </r>
  <r>
    <n v="5"/>
    <n v="103"/>
    <x v="105"/>
    <s v="106000 Completed Constr not Classfd"/>
    <n v="1"/>
    <n v="0"/>
    <n v="0"/>
    <n v="0"/>
    <n v="0"/>
    <n v="0"/>
    <n v="0"/>
    <n v="0"/>
    <s v="Wyoming"/>
    <d v="2022-12-01T00:00:00"/>
    <d v="2023-12-01T00:00:00"/>
    <x v="9"/>
    <s v="Regulated Gas (103)"/>
    <s v="Cheyenne Light Fuel &amp; Power Co"/>
    <x v="5"/>
    <x v="44"/>
  </r>
  <r>
    <n v="5"/>
    <n v="103"/>
    <x v="105"/>
    <s v="106000 Completed Constr not Classfd"/>
    <n v="1"/>
    <n v="0"/>
    <n v="0"/>
    <n v="0"/>
    <n v="0"/>
    <n v="0"/>
    <n v="0"/>
    <n v="0"/>
    <s v="Wyoming"/>
    <d v="2022-12-01T00:00:00"/>
    <d v="2023-12-01T00:00:00"/>
    <x v="10"/>
    <s v="Regulated Gas (103)"/>
    <s v="Cheyenne Light Fuel &amp; Power Co"/>
    <x v="5"/>
    <x v="44"/>
  </r>
  <r>
    <n v="5"/>
    <n v="103"/>
    <x v="106"/>
    <s v="106000 Completed Constr not Classfd"/>
    <n v="1"/>
    <n v="0"/>
    <n v="0"/>
    <n v="0"/>
    <n v="0"/>
    <n v="0"/>
    <n v="0"/>
    <n v="0"/>
    <s v="Wyoming"/>
    <d v="2022-12-01T00:00:00"/>
    <d v="2023-12-01T00:00:00"/>
    <x v="11"/>
    <s v="Regulated Gas (103)"/>
    <s v="Cheyenne Light Fuel &amp; Power Co"/>
    <x v="5"/>
    <x v="44"/>
  </r>
  <r>
    <n v="5"/>
    <n v="103"/>
    <x v="106"/>
    <s v="106000 Completed Constr not Classfd"/>
    <n v="1"/>
    <n v="0"/>
    <n v="0"/>
    <n v="0"/>
    <n v="0"/>
    <n v="0"/>
    <n v="0"/>
    <n v="0"/>
    <s v="Wyoming"/>
    <d v="2022-12-01T00:00:00"/>
    <d v="2023-12-01T00:00:00"/>
    <x v="12"/>
    <s v="Regulated Gas (103)"/>
    <s v="Cheyenne Light Fuel &amp; Power Co"/>
    <x v="5"/>
    <x v="44"/>
  </r>
  <r>
    <n v="5"/>
    <n v="103"/>
    <x v="106"/>
    <s v="106000 Completed Constr not Classfd"/>
    <n v="1"/>
    <n v="0"/>
    <n v="0"/>
    <n v="0"/>
    <n v="0"/>
    <n v="0"/>
    <n v="0"/>
    <n v="0"/>
    <s v="Wyoming"/>
    <d v="2022-12-01T00:00:00"/>
    <d v="2023-12-01T00:00:00"/>
    <x v="0"/>
    <s v="Regulated Gas (103)"/>
    <s v="Cheyenne Light Fuel &amp; Power Co"/>
    <x v="5"/>
    <x v="44"/>
  </r>
  <r>
    <n v="5"/>
    <n v="103"/>
    <x v="106"/>
    <s v="106000 Completed Constr not Classfd"/>
    <n v="1"/>
    <n v="0"/>
    <n v="0"/>
    <n v="0"/>
    <n v="0"/>
    <n v="0"/>
    <n v="0"/>
    <n v="0"/>
    <s v="Wyoming"/>
    <d v="2022-12-01T00:00:00"/>
    <d v="2023-12-01T00:00:00"/>
    <x v="1"/>
    <s v="Regulated Gas (103)"/>
    <s v="Cheyenne Light Fuel &amp; Power Co"/>
    <x v="5"/>
    <x v="44"/>
  </r>
  <r>
    <n v="5"/>
    <n v="103"/>
    <x v="106"/>
    <s v="106000 Completed Constr not Classfd"/>
    <n v="1"/>
    <n v="0"/>
    <n v="0"/>
    <n v="0"/>
    <n v="0"/>
    <n v="0"/>
    <n v="0"/>
    <n v="0"/>
    <s v="Wyoming"/>
    <d v="2022-12-01T00:00:00"/>
    <d v="2023-12-01T00:00:00"/>
    <x v="2"/>
    <s v="Regulated Gas (103)"/>
    <s v="Cheyenne Light Fuel &amp; Power Co"/>
    <x v="5"/>
    <x v="44"/>
  </r>
  <r>
    <n v="5"/>
    <n v="103"/>
    <x v="106"/>
    <s v="106000 Completed Constr not Classfd"/>
    <n v="1"/>
    <n v="0"/>
    <n v="0"/>
    <n v="0"/>
    <n v="0"/>
    <n v="0"/>
    <n v="0"/>
    <n v="0"/>
    <s v="Wyoming"/>
    <d v="2022-12-01T00:00:00"/>
    <d v="2023-12-01T00:00:00"/>
    <x v="3"/>
    <s v="Regulated Gas (103)"/>
    <s v="Cheyenne Light Fuel &amp; Power Co"/>
    <x v="5"/>
    <x v="44"/>
  </r>
  <r>
    <n v="5"/>
    <n v="103"/>
    <x v="106"/>
    <s v="106000 Completed Constr not Classfd"/>
    <n v="1"/>
    <n v="0"/>
    <n v="0"/>
    <n v="0"/>
    <n v="0"/>
    <n v="0"/>
    <n v="0"/>
    <n v="0"/>
    <s v="Wyoming"/>
    <d v="2022-12-01T00:00:00"/>
    <d v="2023-12-01T00:00:00"/>
    <x v="4"/>
    <s v="Regulated Gas (103)"/>
    <s v="Cheyenne Light Fuel &amp; Power Co"/>
    <x v="5"/>
    <x v="44"/>
  </r>
  <r>
    <n v="5"/>
    <n v="103"/>
    <x v="106"/>
    <s v="106000 Completed Constr not Classfd"/>
    <n v="1"/>
    <n v="0"/>
    <n v="0"/>
    <n v="0"/>
    <n v="0"/>
    <n v="0"/>
    <n v="0"/>
    <n v="0"/>
    <s v="Wyoming"/>
    <d v="2022-12-01T00:00:00"/>
    <d v="2023-12-01T00:00:00"/>
    <x v="5"/>
    <s v="Regulated Gas (103)"/>
    <s v="Cheyenne Light Fuel &amp; Power Co"/>
    <x v="5"/>
    <x v="44"/>
  </r>
  <r>
    <n v="5"/>
    <n v="103"/>
    <x v="106"/>
    <s v="106000 Completed Constr not Classfd"/>
    <n v="1"/>
    <n v="0"/>
    <n v="0"/>
    <n v="0"/>
    <n v="0"/>
    <n v="0"/>
    <n v="0"/>
    <n v="0"/>
    <s v="Wyoming"/>
    <d v="2022-12-01T00:00:00"/>
    <d v="2023-12-01T00:00:00"/>
    <x v="6"/>
    <s v="Regulated Gas (103)"/>
    <s v="Cheyenne Light Fuel &amp; Power Co"/>
    <x v="5"/>
    <x v="44"/>
  </r>
  <r>
    <n v="5"/>
    <n v="103"/>
    <x v="106"/>
    <s v="106000 Completed Constr not Classfd"/>
    <n v="1"/>
    <n v="0"/>
    <n v="0"/>
    <n v="0"/>
    <n v="0"/>
    <n v="0"/>
    <n v="0"/>
    <n v="0"/>
    <s v="Wyoming"/>
    <d v="2022-12-01T00:00:00"/>
    <d v="2023-12-01T00:00:00"/>
    <x v="7"/>
    <s v="Regulated Gas (103)"/>
    <s v="Cheyenne Light Fuel &amp; Power Co"/>
    <x v="5"/>
    <x v="44"/>
  </r>
  <r>
    <n v="5"/>
    <n v="103"/>
    <x v="106"/>
    <s v="106000 Completed Constr not Classfd"/>
    <n v="1"/>
    <n v="0"/>
    <n v="0"/>
    <n v="0"/>
    <n v="0"/>
    <n v="0"/>
    <n v="0"/>
    <n v="0"/>
    <s v="Wyoming"/>
    <d v="2022-12-01T00:00:00"/>
    <d v="2023-12-01T00:00:00"/>
    <x v="8"/>
    <s v="Regulated Gas (103)"/>
    <s v="Cheyenne Light Fuel &amp; Power Co"/>
    <x v="5"/>
    <x v="44"/>
  </r>
  <r>
    <n v="5"/>
    <n v="103"/>
    <x v="106"/>
    <s v="106000 Completed Constr not Classfd"/>
    <n v="1"/>
    <n v="0"/>
    <n v="0"/>
    <n v="0"/>
    <n v="0"/>
    <n v="0"/>
    <n v="0"/>
    <n v="0"/>
    <s v="Wyoming"/>
    <d v="2022-12-01T00:00:00"/>
    <d v="2023-12-01T00:00:00"/>
    <x v="9"/>
    <s v="Regulated Gas (103)"/>
    <s v="Cheyenne Light Fuel &amp; Power Co"/>
    <x v="5"/>
    <x v="44"/>
  </r>
  <r>
    <n v="5"/>
    <n v="103"/>
    <x v="106"/>
    <s v="106000 Completed Constr not Classfd"/>
    <n v="1"/>
    <n v="0"/>
    <n v="0"/>
    <n v="0"/>
    <n v="0"/>
    <n v="0"/>
    <n v="0"/>
    <n v="0"/>
    <s v="Wyoming"/>
    <d v="2022-12-01T00:00:00"/>
    <d v="2023-12-01T00:00:00"/>
    <x v="10"/>
    <s v="Regulated Gas (103)"/>
    <s v="Cheyenne Light Fuel &amp; Power Co"/>
    <x v="5"/>
    <x v="44"/>
  </r>
  <r>
    <n v="5"/>
    <n v="103"/>
    <x v="107"/>
    <s v="106000 Completed Constr not Classfd"/>
    <n v="1"/>
    <n v="0"/>
    <n v="0"/>
    <n v="0"/>
    <n v="0"/>
    <n v="0"/>
    <n v="0"/>
    <n v="0"/>
    <s v="Wyoming"/>
    <d v="2022-12-01T00:00:00"/>
    <d v="2023-12-01T00:00:00"/>
    <x v="11"/>
    <s v="Regulated Gas (103)"/>
    <s v="Cheyenne Light Fuel &amp; Power Co"/>
    <x v="5"/>
    <x v="44"/>
  </r>
  <r>
    <n v="5"/>
    <n v="103"/>
    <x v="107"/>
    <s v="106000 Completed Constr not Classfd"/>
    <n v="1"/>
    <n v="0"/>
    <n v="0"/>
    <n v="0"/>
    <n v="0"/>
    <n v="0"/>
    <n v="0"/>
    <n v="0"/>
    <s v="Wyoming"/>
    <d v="2022-12-01T00:00:00"/>
    <d v="2023-12-01T00:00:00"/>
    <x v="12"/>
    <s v="Regulated Gas (103)"/>
    <s v="Cheyenne Light Fuel &amp; Power Co"/>
    <x v="5"/>
    <x v="44"/>
  </r>
  <r>
    <n v="5"/>
    <n v="103"/>
    <x v="107"/>
    <s v="106000 Completed Constr not Classfd"/>
    <n v="1"/>
    <n v="0"/>
    <n v="0"/>
    <n v="0"/>
    <n v="0"/>
    <n v="0"/>
    <n v="0"/>
    <n v="0"/>
    <s v="Wyoming"/>
    <d v="2022-12-01T00:00:00"/>
    <d v="2023-12-01T00:00:00"/>
    <x v="0"/>
    <s v="Regulated Gas (103)"/>
    <s v="Cheyenne Light Fuel &amp; Power Co"/>
    <x v="5"/>
    <x v="44"/>
  </r>
  <r>
    <n v="5"/>
    <n v="103"/>
    <x v="107"/>
    <s v="106000 Completed Constr not Classfd"/>
    <n v="1"/>
    <n v="0"/>
    <n v="0"/>
    <n v="0"/>
    <n v="0"/>
    <n v="0"/>
    <n v="0"/>
    <n v="0"/>
    <s v="Wyoming"/>
    <d v="2022-12-01T00:00:00"/>
    <d v="2023-12-01T00:00:00"/>
    <x v="1"/>
    <s v="Regulated Gas (103)"/>
    <s v="Cheyenne Light Fuel &amp; Power Co"/>
    <x v="5"/>
    <x v="44"/>
  </r>
  <r>
    <n v="5"/>
    <n v="103"/>
    <x v="107"/>
    <s v="106000 Completed Constr not Classfd"/>
    <n v="1"/>
    <n v="0"/>
    <n v="0"/>
    <n v="0"/>
    <n v="0"/>
    <n v="0"/>
    <n v="0"/>
    <n v="0"/>
    <s v="Wyoming"/>
    <d v="2022-12-01T00:00:00"/>
    <d v="2023-12-01T00:00:00"/>
    <x v="2"/>
    <s v="Regulated Gas (103)"/>
    <s v="Cheyenne Light Fuel &amp; Power Co"/>
    <x v="5"/>
    <x v="44"/>
  </r>
  <r>
    <n v="5"/>
    <n v="103"/>
    <x v="107"/>
    <s v="106000 Completed Constr not Classfd"/>
    <n v="1"/>
    <n v="0"/>
    <n v="0"/>
    <n v="0"/>
    <n v="0"/>
    <n v="0"/>
    <n v="0"/>
    <n v="0"/>
    <s v="Wyoming"/>
    <d v="2022-12-01T00:00:00"/>
    <d v="2023-12-01T00:00:00"/>
    <x v="3"/>
    <s v="Regulated Gas (103)"/>
    <s v="Cheyenne Light Fuel &amp; Power Co"/>
    <x v="5"/>
    <x v="44"/>
  </r>
  <r>
    <n v="5"/>
    <n v="103"/>
    <x v="107"/>
    <s v="106000 Completed Constr not Classfd"/>
    <n v="1"/>
    <n v="0"/>
    <n v="0"/>
    <n v="0"/>
    <n v="0"/>
    <n v="0"/>
    <n v="0"/>
    <n v="0"/>
    <s v="Wyoming"/>
    <d v="2022-12-01T00:00:00"/>
    <d v="2023-12-01T00:00:00"/>
    <x v="4"/>
    <s v="Regulated Gas (103)"/>
    <s v="Cheyenne Light Fuel &amp; Power Co"/>
    <x v="5"/>
    <x v="44"/>
  </r>
  <r>
    <n v="5"/>
    <n v="103"/>
    <x v="107"/>
    <s v="106000 Completed Constr not Classfd"/>
    <n v="1"/>
    <n v="0"/>
    <n v="0"/>
    <n v="0"/>
    <n v="0"/>
    <n v="0"/>
    <n v="0"/>
    <n v="0"/>
    <s v="Wyoming"/>
    <d v="2022-12-01T00:00:00"/>
    <d v="2023-12-01T00:00:00"/>
    <x v="5"/>
    <s v="Regulated Gas (103)"/>
    <s v="Cheyenne Light Fuel &amp; Power Co"/>
    <x v="5"/>
    <x v="44"/>
  </r>
  <r>
    <n v="5"/>
    <n v="103"/>
    <x v="107"/>
    <s v="106000 Completed Constr not Classfd"/>
    <n v="1"/>
    <n v="0"/>
    <n v="0"/>
    <n v="0"/>
    <n v="0"/>
    <n v="0"/>
    <n v="0"/>
    <n v="0"/>
    <s v="Wyoming"/>
    <d v="2022-12-01T00:00:00"/>
    <d v="2023-12-01T00:00:00"/>
    <x v="6"/>
    <s v="Regulated Gas (103)"/>
    <s v="Cheyenne Light Fuel &amp; Power Co"/>
    <x v="5"/>
    <x v="44"/>
  </r>
  <r>
    <n v="5"/>
    <n v="103"/>
    <x v="107"/>
    <s v="106000 Completed Constr not Classfd"/>
    <n v="1"/>
    <n v="0"/>
    <n v="0"/>
    <n v="0"/>
    <n v="0"/>
    <n v="0"/>
    <n v="0"/>
    <n v="0"/>
    <s v="Wyoming"/>
    <d v="2022-12-01T00:00:00"/>
    <d v="2023-12-01T00:00:00"/>
    <x v="7"/>
    <s v="Regulated Gas (103)"/>
    <s v="Cheyenne Light Fuel &amp; Power Co"/>
    <x v="5"/>
    <x v="44"/>
  </r>
  <r>
    <n v="5"/>
    <n v="103"/>
    <x v="107"/>
    <s v="106000 Completed Constr not Classfd"/>
    <n v="1"/>
    <n v="0"/>
    <n v="0"/>
    <n v="0"/>
    <n v="0"/>
    <n v="0"/>
    <n v="0"/>
    <n v="0"/>
    <s v="Wyoming"/>
    <d v="2022-12-01T00:00:00"/>
    <d v="2023-12-01T00:00:00"/>
    <x v="8"/>
    <s v="Regulated Gas (103)"/>
    <s v="Cheyenne Light Fuel &amp; Power Co"/>
    <x v="5"/>
    <x v="44"/>
  </r>
  <r>
    <n v="5"/>
    <n v="103"/>
    <x v="107"/>
    <s v="106000 Completed Constr not Classfd"/>
    <n v="1"/>
    <n v="0"/>
    <n v="0"/>
    <n v="0"/>
    <n v="0"/>
    <n v="0"/>
    <n v="0"/>
    <n v="0"/>
    <s v="Wyoming"/>
    <d v="2022-12-01T00:00:00"/>
    <d v="2023-12-01T00:00:00"/>
    <x v="9"/>
    <s v="Regulated Gas (103)"/>
    <s v="Cheyenne Light Fuel &amp; Power Co"/>
    <x v="5"/>
    <x v="44"/>
  </r>
  <r>
    <n v="5"/>
    <n v="103"/>
    <x v="107"/>
    <s v="106000 Completed Constr not Classfd"/>
    <n v="1"/>
    <n v="0"/>
    <n v="0"/>
    <n v="0"/>
    <n v="0"/>
    <n v="0"/>
    <n v="0"/>
    <n v="0"/>
    <s v="Wyoming"/>
    <d v="2022-12-01T00:00:00"/>
    <d v="2023-12-01T00:00:00"/>
    <x v="10"/>
    <s v="Regulated Gas (103)"/>
    <s v="Cheyenne Light Fuel &amp; Power Co"/>
    <x v="5"/>
    <x v="44"/>
  </r>
  <r>
    <n v="5"/>
    <n v="103"/>
    <x v="108"/>
    <s v="106000 Completed Constr not Classfd"/>
    <n v="1"/>
    <n v="0"/>
    <n v="0"/>
    <n v="0"/>
    <n v="0"/>
    <n v="0"/>
    <n v="0"/>
    <n v="0"/>
    <s v="Wyoming"/>
    <d v="2022-12-01T00:00:00"/>
    <d v="2023-12-01T00:00:00"/>
    <x v="11"/>
    <s v="Regulated Gas (103)"/>
    <s v="Cheyenne Light Fuel &amp; Power Co"/>
    <x v="5"/>
    <x v="44"/>
  </r>
  <r>
    <n v="5"/>
    <n v="103"/>
    <x v="108"/>
    <s v="106000 Completed Constr not Classfd"/>
    <n v="1"/>
    <n v="0"/>
    <n v="0"/>
    <n v="0"/>
    <n v="0"/>
    <n v="0"/>
    <n v="0"/>
    <n v="0"/>
    <s v="Wyoming"/>
    <d v="2022-12-01T00:00:00"/>
    <d v="2023-12-01T00:00:00"/>
    <x v="12"/>
    <s v="Regulated Gas (103)"/>
    <s v="Cheyenne Light Fuel &amp; Power Co"/>
    <x v="5"/>
    <x v="44"/>
  </r>
  <r>
    <n v="5"/>
    <n v="103"/>
    <x v="108"/>
    <s v="106000 Completed Constr not Classfd"/>
    <n v="1"/>
    <n v="0"/>
    <n v="0"/>
    <n v="0"/>
    <n v="0"/>
    <n v="0"/>
    <n v="0"/>
    <n v="0"/>
    <s v="Wyoming"/>
    <d v="2022-12-01T00:00:00"/>
    <d v="2023-12-01T00:00:00"/>
    <x v="0"/>
    <s v="Regulated Gas (103)"/>
    <s v="Cheyenne Light Fuel &amp; Power Co"/>
    <x v="5"/>
    <x v="44"/>
  </r>
  <r>
    <n v="5"/>
    <n v="103"/>
    <x v="108"/>
    <s v="106000 Completed Constr not Classfd"/>
    <n v="1"/>
    <n v="0"/>
    <n v="0"/>
    <n v="0"/>
    <n v="0"/>
    <n v="0"/>
    <n v="0"/>
    <n v="0"/>
    <s v="Wyoming"/>
    <d v="2022-12-01T00:00:00"/>
    <d v="2023-12-01T00:00:00"/>
    <x v="1"/>
    <s v="Regulated Gas (103)"/>
    <s v="Cheyenne Light Fuel &amp; Power Co"/>
    <x v="5"/>
    <x v="44"/>
  </r>
  <r>
    <n v="5"/>
    <n v="103"/>
    <x v="108"/>
    <s v="106000 Completed Constr not Classfd"/>
    <n v="1"/>
    <n v="0"/>
    <n v="0"/>
    <n v="0"/>
    <n v="0"/>
    <n v="0"/>
    <n v="0"/>
    <n v="0"/>
    <s v="Wyoming"/>
    <d v="2022-12-01T00:00:00"/>
    <d v="2023-12-01T00:00:00"/>
    <x v="2"/>
    <s v="Regulated Gas (103)"/>
    <s v="Cheyenne Light Fuel &amp; Power Co"/>
    <x v="5"/>
    <x v="44"/>
  </r>
  <r>
    <n v="5"/>
    <n v="103"/>
    <x v="108"/>
    <s v="106000 Completed Constr not Classfd"/>
    <n v="1"/>
    <n v="0"/>
    <n v="0"/>
    <n v="0"/>
    <n v="0"/>
    <n v="0"/>
    <n v="0"/>
    <n v="0"/>
    <s v="Wyoming"/>
    <d v="2022-12-01T00:00:00"/>
    <d v="2023-12-01T00:00:00"/>
    <x v="3"/>
    <s v="Regulated Gas (103)"/>
    <s v="Cheyenne Light Fuel &amp; Power Co"/>
    <x v="5"/>
    <x v="44"/>
  </r>
  <r>
    <n v="5"/>
    <n v="103"/>
    <x v="108"/>
    <s v="106000 Completed Constr not Classfd"/>
    <n v="1"/>
    <n v="0"/>
    <n v="0"/>
    <n v="0"/>
    <n v="0"/>
    <n v="0"/>
    <n v="0"/>
    <n v="0"/>
    <s v="Wyoming"/>
    <d v="2022-12-01T00:00:00"/>
    <d v="2023-12-01T00:00:00"/>
    <x v="4"/>
    <s v="Regulated Gas (103)"/>
    <s v="Cheyenne Light Fuel &amp; Power Co"/>
    <x v="5"/>
    <x v="44"/>
  </r>
  <r>
    <n v="5"/>
    <n v="103"/>
    <x v="108"/>
    <s v="106000 Completed Constr not Classfd"/>
    <n v="1"/>
    <n v="0"/>
    <n v="0"/>
    <n v="0"/>
    <n v="0"/>
    <n v="0"/>
    <n v="0"/>
    <n v="0"/>
    <s v="Wyoming"/>
    <d v="2022-12-01T00:00:00"/>
    <d v="2023-12-01T00:00:00"/>
    <x v="5"/>
    <s v="Regulated Gas (103)"/>
    <s v="Cheyenne Light Fuel &amp; Power Co"/>
    <x v="5"/>
    <x v="44"/>
  </r>
  <r>
    <n v="5"/>
    <n v="103"/>
    <x v="108"/>
    <s v="106000 Completed Constr not Classfd"/>
    <n v="1"/>
    <n v="0"/>
    <n v="0"/>
    <n v="0"/>
    <n v="0"/>
    <n v="0"/>
    <n v="0"/>
    <n v="0"/>
    <s v="Wyoming"/>
    <d v="2022-12-01T00:00:00"/>
    <d v="2023-12-01T00:00:00"/>
    <x v="6"/>
    <s v="Regulated Gas (103)"/>
    <s v="Cheyenne Light Fuel &amp; Power Co"/>
    <x v="5"/>
    <x v="44"/>
  </r>
  <r>
    <n v="5"/>
    <n v="103"/>
    <x v="108"/>
    <s v="106000 Completed Constr not Classfd"/>
    <n v="1"/>
    <n v="0"/>
    <n v="0"/>
    <n v="0"/>
    <n v="0"/>
    <n v="0"/>
    <n v="0"/>
    <n v="0"/>
    <s v="Wyoming"/>
    <d v="2022-12-01T00:00:00"/>
    <d v="2023-12-01T00:00:00"/>
    <x v="7"/>
    <s v="Regulated Gas (103)"/>
    <s v="Cheyenne Light Fuel &amp; Power Co"/>
    <x v="5"/>
    <x v="44"/>
  </r>
  <r>
    <n v="5"/>
    <n v="103"/>
    <x v="108"/>
    <s v="106000 Completed Constr not Classfd"/>
    <n v="1"/>
    <n v="0"/>
    <n v="0"/>
    <n v="0"/>
    <n v="0"/>
    <n v="0"/>
    <n v="0"/>
    <n v="0"/>
    <s v="Wyoming"/>
    <d v="2022-12-01T00:00:00"/>
    <d v="2023-12-01T00:00:00"/>
    <x v="8"/>
    <s v="Regulated Gas (103)"/>
    <s v="Cheyenne Light Fuel &amp; Power Co"/>
    <x v="5"/>
    <x v="44"/>
  </r>
  <r>
    <n v="5"/>
    <n v="103"/>
    <x v="108"/>
    <s v="106000 Completed Constr not Classfd"/>
    <n v="1"/>
    <n v="0"/>
    <n v="0"/>
    <n v="0"/>
    <n v="0"/>
    <n v="0"/>
    <n v="0"/>
    <n v="0"/>
    <s v="Wyoming"/>
    <d v="2022-12-01T00:00:00"/>
    <d v="2023-12-01T00:00:00"/>
    <x v="9"/>
    <s v="Regulated Gas (103)"/>
    <s v="Cheyenne Light Fuel &amp; Power Co"/>
    <x v="5"/>
    <x v="44"/>
  </r>
  <r>
    <n v="5"/>
    <n v="103"/>
    <x v="108"/>
    <s v="106000 Completed Constr not Classfd"/>
    <n v="1"/>
    <n v="0"/>
    <n v="0"/>
    <n v="0"/>
    <n v="0"/>
    <n v="0"/>
    <n v="0"/>
    <n v="0"/>
    <s v="Wyoming"/>
    <d v="2022-12-01T00:00:00"/>
    <d v="2023-12-01T00:00:00"/>
    <x v="10"/>
    <s v="Regulated Gas (103)"/>
    <s v="Cheyenne Light Fuel &amp; Power Co"/>
    <x v="5"/>
    <x v="44"/>
  </r>
  <r>
    <n v="5"/>
    <n v="103"/>
    <x v="109"/>
    <s v="106000 Completed Constr not Classfd"/>
    <n v="1"/>
    <n v="0"/>
    <n v="0"/>
    <n v="0"/>
    <n v="0"/>
    <n v="0"/>
    <n v="0"/>
    <n v="0"/>
    <s v="Wyoming"/>
    <d v="2022-12-01T00:00:00"/>
    <d v="2023-12-01T00:00:00"/>
    <x v="11"/>
    <s v="Regulated Gas (103)"/>
    <s v="Cheyenne Light Fuel &amp; Power Co"/>
    <x v="5"/>
    <x v="44"/>
  </r>
  <r>
    <n v="5"/>
    <n v="103"/>
    <x v="109"/>
    <s v="106000 Completed Constr not Classfd"/>
    <n v="1"/>
    <n v="0"/>
    <n v="0"/>
    <n v="0"/>
    <n v="0"/>
    <n v="0"/>
    <n v="0"/>
    <n v="0"/>
    <s v="Wyoming"/>
    <d v="2022-12-01T00:00:00"/>
    <d v="2023-12-01T00:00:00"/>
    <x v="12"/>
    <s v="Regulated Gas (103)"/>
    <s v="Cheyenne Light Fuel &amp; Power Co"/>
    <x v="5"/>
    <x v="44"/>
  </r>
  <r>
    <n v="5"/>
    <n v="103"/>
    <x v="109"/>
    <s v="106000 Completed Constr not Classfd"/>
    <n v="1"/>
    <n v="0"/>
    <n v="0"/>
    <n v="0"/>
    <n v="0"/>
    <n v="0"/>
    <n v="0"/>
    <n v="0"/>
    <s v="Wyoming"/>
    <d v="2022-12-01T00:00:00"/>
    <d v="2023-12-01T00:00:00"/>
    <x v="0"/>
    <s v="Regulated Gas (103)"/>
    <s v="Cheyenne Light Fuel &amp; Power Co"/>
    <x v="5"/>
    <x v="44"/>
  </r>
  <r>
    <n v="5"/>
    <n v="103"/>
    <x v="109"/>
    <s v="106000 Completed Constr not Classfd"/>
    <n v="1"/>
    <n v="0"/>
    <n v="0"/>
    <n v="0"/>
    <n v="0"/>
    <n v="0"/>
    <n v="0"/>
    <n v="0"/>
    <s v="Wyoming"/>
    <d v="2022-12-01T00:00:00"/>
    <d v="2023-12-01T00:00:00"/>
    <x v="1"/>
    <s v="Regulated Gas (103)"/>
    <s v="Cheyenne Light Fuel &amp; Power Co"/>
    <x v="5"/>
    <x v="44"/>
  </r>
  <r>
    <n v="5"/>
    <n v="103"/>
    <x v="109"/>
    <s v="106000 Completed Constr not Classfd"/>
    <n v="1"/>
    <n v="0"/>
    <n v="0"/>
    <n v="0"/>
    <n v="0"/>
    <n v="0"/>
    <n v="0"/>
    <n v="0"/>
    <s v="Wyoming"/>
    <d v="2022-12-01T00:00:00"/>
    <d v="2023-12-01T00:00:00"/>
    <x v="2"/>
    <s v="Regulated Gas (103)"/>
    <s v="Cheyenne Light Fuel &amp; Power Co"/>
    <x v="5"/>
    <x v="44"/>
  </r>
  <r>
    <n v="5"/>
    <n v="103"/>
    <x v="109"/>
    <s v="106000 Completed Constr not Classfd"/>
    <n v="1"/>
    <n v="0"/>
    <n v="0"/>
    <n v="0"/>
    <n v="0"/>
    <n v="0"/>
    <n v="0"/>
    <n v="0"/>
    <s v="Wyoming"/>
    <d v="2022-12-01T00:00:00"/>
    <d v="2023-12-01T00:00:00"/>
    <x v="3"/>
    <s v="Regulated Gas (103)"/>
    <s v="Cheyenne Light Fuel &amp; Power Co"/>
    <x v="5"/>
    <x v="44"/>
  </r>
  <r>
    <n v="5"/>
    <n v="103"/>
    <x v="109"/>
    <s v="106000 Completed Constr not Classfd"/>
    <n v="1"/>
    <n v="0"/>
    <n v="0"/>
    <n v="0"/>
    <n v="0"/>
    <n v="0"/>
    <n v="0"/>
    <n v="0"/>
    <s v="Wyoming"/>
    <d v="2022-12-01T00:00:00"/>
    <d v="2023-12-01T00:00:00"/>
    <x v="4"/>
    <s v="Regulated Gas (103)"/>
    <s v="Cheyenne Light Fuel &amp; Power Co"/>
    <x v="5"/>
    <x v="44"/>
  </r>
  <r>
    <n v="5"/>
    <n v="103"/>
    <x v="109"/>
    <s v="106000 Completed Constr not Classfd"/>
    <n v="1"/>
    <n v="0"/>
    <n v="0"/>
    <n v="0"/>
    <n v="0"/>
    <n v="0"/>
    <n v="0"/>
    <n v="0"/>
    <s v="Wyoming"/>
    <d v="2022-12-01T00:00:00"/>
    <d v="2023-12-01T00:00:00"/>
    <x v="5"/>
    <s v="Regulated Gas (103)"/>
    <s v="Cheyenne Light Fuel &amp; Power Co"/>
    <x v="5"/>
    <x v="44"/>
  </r>
  <r>
    <n v="5"/>
    <n v="103"/>
    <x v="109"/>
    <s v="106000 Completed Constr not Classfd"/>
    <n v="1"/>
    <n v="0"/>
    <n v="0"/>
    <n v="0"/>
    <n v="0"/>
    <n v="0"/>
    <n v="0"/>
    <n v="0"/>
    <s v="Wyoming"/>
    <d v="2022-12-01T00:00:00"/>
    <d v="2023-12-01T00:00:00"/>
    <x v="6"/>
    <s v="Regulated Gas (103)"/>
    <s v="Cheyenne Light Fuel &amp; Power Co"/>
    <x v="5"/>
    <x v="44"/>
  </r>
  <r>
    <n v="5"/>
    <n v="103"/>
    <x v="109"/>
    <s v="106000 Completed Constr not Classfd"/>
    <n v="1"/>
    <n v="0"/>
    <n v="0"/>
    <n v="0"/>
    <n v="0"/>
    <n v="0"/>
    <n v="0"/>
    <n v="0"/>
    <s v="Wyoming"/>
    <d v="2022-12-01T00:00:00"/>
    <d v="2023-12-01T00:00:00"/>
    <x v="7"/>
    <s v="Regulated Gas (103)"/>
    <s v="Cheyenne Light Fuel &amp; Power Co"/>
    <x v="5"/>
    <x v="44"/>
  </r>
  <r>
    <n v="5"/>
    <n v="103"/>
    <x v="109"/>
    <s v="106000 Completed Constr not Classfd"/>
    <n v="1"/>
    <n v="0"/>
    <n v="0"/>
    <n v="0"/>
    <n v="0"/>
    <n v="0"/>
    <n v="0"/>
    <n v="0"/>
    <s v="Wyoming"/>
    <d v="2022-12-01T00:00:00"/>
    <d v="2023-12-01T00:00:00"/>
    <x v="8"/>
    <s v="Regulated Gas (103)"/>
    <s v="Cheyenne Light Fuel &amp; Power Co"/>
    <x v="5"/>
    <x v="44"/>
  </r>
  <r>
    <n v="5"/>
    <n v="103"/>
    <x v="109"/>
    <s v="106000 Completed Constr not Classfd"/>
    <n v="1"/>
    <n v="0"/>
    <n v="0"/>
    <n v="0"/>
    <n v="0"/>
    <n v="0"/>
    <n v="0"/>
    <n v="0"/>
    <s v="Wyoming"/>
    <d v="2022-12-01T00:00:00"/>
    <d v="2023-12-01T00:00:00"/>
    <x v="9"/>
    <s v="Regulated Gas (103)"/>
    <s v="Cheyenne Light Fuel &amp; Power Co"/>
    <x v="5"/>
    <x v="44"/>
  </r>
  <r>
    <n v="5"/>
    <n v="103"/>
    <x v="109"/>
    <s v="106000 Completed Constr not Classfd"/>
    <n v="1"/>
    <n v="0"/>
    <n v="0"/>
    <n v="0"/>
    <n v="0"/>
    <n v="0"/>
    <n v="0"/>
    <n v="0"/>
    <s v="Wyoming"/>
    <d v="2022-12-01T00:00:00"/>
    <d v="2023-12-01T00:00:00"/>
    <x v="10"/>
    <s v="Regulated Gas (103)"/>
    <s v="Cheyenne Light Fuel &amp; Power Co"/>
    <x v="5"/>
    <x v="44"/>
  </r>
  <r>
    <n v="5"/>
    <n v="103"/>
    <x v="110"/>
    <s v="106000 Completed Constr not Classfd"/>
    <n v="1"/>
    <n v="0"/>
    <n v="0"/>
    <n v="0"/>
    <n v="0"/>
    <n v="0"/>
    <n v="0"/>
    <n v="0"/>
    <s v="Wyoming"/>
    <d v="2022-12-01T00:00:00"/>
    <d v="2023-12-01T00:00:00"/>
    <x v="11"/>
    <s v="Regulated Gas (103)"/>
    <s v="Cheyenne Light Fuel &amp; Power Co"/>
    <x v="5"/>
    <x v="45"/>
  </r>
  <r>
    <n v="5"/>
    <n v="103"/>
    <x v="110"/>
    <s v="106000 Completed Constr not Classfd"/>
    <n v="1"/>
    <n v="0"/>
    <n v="0"/>
    <n v="0"/>
    <n v="0"/>
    <n v="0"/>
    <n v="0"/>
    <n v="0"/>
    <s v="Wyoming"/>
    <d v="2022-12-01T00:00:00"/>
    <d v="2023-12-01T00:00:00"/>
    <x v="12"/>
    <s v="Regulated Gas (103)"/>
    <s v="Cheyenne Light Fuel &amp; Power Co"/>
    <x v="5"/>
    <x v="45"/>
  </r>
  <r>
    <n v="5"/>
    <n v="103"/>
    <x v="110"/>
    <s v="106000 Completed Constr not Classfd"/>
    <n v="1"/>
    <n v="0"/>
    <n v="0"/>
    <n v="0"/>
    <n v="0"/>
    <n v="0"/>
    <n v="0"/>
    <n v="0"/>
    <s v="Wyoming"/>
    <d v="2022-12-01T00:00:00"/>
    <d v="2023-12-01T00:00:00"/>
    <x v="0"/>
    <s v="Regulated Gas (103)"/>
    <s v="Cheyenne Light Fuel &amp; Power Co"/>
    <x v="5"/>
    <x v="45"/>
  </r>
  <r>
    <n v="5"/>
    <n v="103"/>
    <x v="110"/>
    <s v="106000 Completed Constr not Classfd"/>
    <n v="1"/>
    <n v="0"/>
    <n v="0"/>
    <n v="0"/>
    <n v="0"/>
    <n v="0"/>
    <n v="0"/>
    <n v="0"/>
    <s v="Wyoming"/>
    <d v="2022-12-01T00:00:00"/>
    <d v="2023-12-01T00:00:00"/>
    <x v="1"/>
    <s v="Regulated Gas (103)"/>
    <s v="Cheyenne Light Fuel &amp; Power Co"/>
    <x v="5"/>
    <x v="45"/>
  </r>
  <r>
    <n v="5"/>
    <n v="103"/>
    <x v="110"/>
    <s v="106000 Completed Constr not Classfd"/>
    <n v="1"/>
    <n v="0"/>
    <n v="0"/>
    <n v="0"/>
    <n v="0"/>
    <n v="0"/>
    <n v="0"/>
    <n v="0"/>
    <s v="Wyoming"/>
    <d v="2022-12-01T00:00:00"/>
    <d v="2023-12-01T00:00:00"/>
    <x v="2"/>
    <s v="Regulated Gas (103)"/>
    <s v="Cheyenne Light Fuel &amp; Power Co"/>
    <x v="5"/>
    <x v="45"/>
  </r>
  <r>
    <n v="5"/>
    <n v="103"/>
    <x v="110"/>
    <s v="106000 Completed Constr not Classfd"/>
    <n v="1"/>
    <n v="0"/>
    <n v="0"/>
    <n v="0"/>
    <n v="0"/>
    <n v="0"/>
    <n v="0"/>
    <n v="0"/>
    <s v="Wyoming"/>
    <d v="2022-12-01T00:00:00"/>
    <d v="2023-12-01T00:00:00"/>
    <x v="3"/>
    <s v="Regulated Gas (103)"/>
    <s v="Cheyenne Light Fuel &amp; Power Co"/>
    <x v="5"/>
    <x v="45"/>
  </r>
  <r>
    <n v="5"/>
    <n v="103"/>
    <x v="110"/>
    <s v="106000 Completed Constr not Classfd"/>
    <n v="1"/>
    <n v="0"/>
    <n v="0"/>
    <n v="0"/>
    <n v="0"/>
    <n v="0"/>
    <n v="0"/>
    <n v="0"/>
    <s v="Wyoming"/>
    <d v="2022-12-01T00:00:00"/>
    <d v="2023-12-01T00:00:00"/>
    <x v="4"/>
    <s v="Regulated Gas (103)"/>
    <s v="Cheyenne Light Fuel &amp; Power Co"/>
    <x v="5"/>
    <x v="45"/>
  </r>
  <r>
    <n v="5"/>
    <n v="103"/>
    <x v="110"/>
    <s v="106000 Completed Constr not Classfd"/>
    <n v="1"/>
    <n v="0"/>
    <n v="0"/>
    <n v="0"/>
    <n v="0"/>
    <n v="0"/>
    <n v="0"/>
    <n v="0"/>
    <s v="Wyoming"/>
    <d v="2022-12-01T00:00:00"/>
    <d v="2023-12-01T00:00:00"/>
    <x v="5"/>
    <s v="Regulated Gas (103)"/>
    <s v="Cheyenne Light Fuel &amp; Power Co"/>
    <x v="5"/>
    <x v="45"/>
  </r>
  <r>
    <n v="5"/>
    <n v="103"/>
    <x v="110"/>
    <s v="106000 Completed Constr not Classfd"/>
    <n v="1"/>
    <n v="0"/>
    <n v="0"/>
    <n v="0"/>
    <n v="0"/>
    <n v="0"/>
    <n v="0"/>
    <n v="0"/>
    <s v="Wyoming"/>
    <d v="2022-12-01T00:00:00"/>
    <d v="2023-12-01T00:00:00"/>
    <x v="6"/>
    <s v="Regulated Gas (103)"/>
    <s v="Cheyenne Light Fuel &amp; Power Co"/>
    <x v="5"/>
    <x v="45"/>
  </r>
  <r>
    <n v="5"/>
    <n v="103"/>
    <x v="110"/>
    <s v="106000 Completed Constr not Classfd"/>
    <n v="1"/>
    <n v="0"/>
    <n v="0"/>
    <n v="0"/>
    <n v="0"/>
    <n v="0"/>
    <n v="0"/>
    <n v="0"/>
    <s v="Wyoming"/>
    <d v="2022-12-01T00:00:00"/>
    <d v="2023-12-01T00:00:00"/>
    <x v="7"/>
    <s v="Regulated Gas (103)"/>
    <s v="Cheyenne Light Fuel &amp; Power Co"/>
    <x v="5"/>
    <x v="45"/>
  </r>
  <r>
    <n v="5"/>
    <n v="103"/>
    <x v="110"/>
    <s v="106000 Completed Constr not Classfd"/>
    <n v="1"/>
    <n v="0"/>
    <n v="0"/>
    <n v="0"/>
    <n v="0"/>
    <n v="0"/>
    <n v="0"/>
    <n v="0"/>
    <s v="Wyoming"/>
    <d v="2022-12-01T00:00:00"/>
    <d v="2023-12-01T00:00:00"/>
    <x v="8"/>
    <s v="Regulated Gas (103)"/>
    <s v="Cheyenne Light Fuel &amp; Power Co"/>
    <x v="5"/>
    <x v="45"/>
  </r>
  <r>
    <n v="5"/>
    <n v="103"/>
    <x v="110"/>
    <s v="106000 Completed Constr not Classfd"/>
    <n v="1"/>
    <n v="0"/>
    <n v="0"/>
    <n v="0"/>
    <n v="0"/>
    <n v="0"/>
    <n v="0"/>
    <n v="0"/>
    <s v="Wyoming"/>
    <d v="2022-12-01T00:00:00"/>
    <d v="2023-12-01T00:00:00"/>
    <x v="9"/>
    <s v="Regulated Gas (103)"/>
    <s v="Cheyenne Light Fuel &amp; Power Co"/>
    <x v="5"/>
    <x v="45"/>
  </r>
  <r>
    <n v="5"/>
    <n v="103"/>
    <x v="110"/>
    <s v="106000 Completed Constr not Classfd"/>
    <n v="1"/>
    <n v="0"/>
    <n v="0"/>
    <n v="0"/>
    <n v="0"/>
    <n v="0"/>
    <n v="0"/>
    <n v="0"/>
    <s v="Wyoming"/>
    <d v="2022-12-01T00:00:00"/>
    <d v="2023-12-01T00:00:00"/>
    <x v="10"/>
    <s v="Regulated Gas (103)"/>
    <s v="Cheyenne Light Fuel &amp; Power Co"/>
    <x v="5"/>
    <x v="45"/>
  </r>
  <r>
    <n v="5"/>
    <n v="103"/>
    <x v="111"/>
    <s v="106000 Completed Constr not Classfd"/>
    <n v="1"/>
    <n v="0"/>
    <n v="0"/>
    <n v="0"/>
    <n v="0"/>
    <n v="0"/>
    <n v="0"/>
    <n v="0"/>
    <s v="Wyoming"/>
    <d v="2022-12-01T00:00:00"/>
    <d v="2023-12-01T00:00:00"/>
    <x v="11"/>
    <s v="Regulated Gas (103)"/>
    <s v="Cheyenne Light Fuel &amp; Power Co"/>
    <x v="5"/>
    <x v="46"/>
  </r>
  <r>
    <n v="5"/>
    <n v="103"/>
    <x v="111"/>
    <s v="106000 Completed Constr not Classfd"/>
    <n v="1"/>
    <n v="0"/>
    <n v="0"/>
    <n v="0"/>
    <n v="0"/>
    <n v="0"/>
    <n v="0"/>
    <n v="0"/>
    <s v="Wyoming"/>
    <d v="2022-12-01T00:00:00"/>
    <d v="2023-12-01T00:00:00"/>
    <x v="12"/>
    <s v="Regulated Gas (103)"/>
    <s v="Cheyenne Light Fuel &amp; Power Co"/>
    <x v="5"/>
    <x v="46"/>
  </r>
  <r>
    <n v="5"/>
    <n v="103"/>
    <x v="111"/>
    <s v="106000 Completed Constr not Classfd"/>
    <n v="1"/>
    <n v="0"/>
    <n v="0"/>
    <n v="0"/>
    <n v="0"/>
    <n v="0"/>
    <n v="0"/>
    <n v="0"/>
    <s v="Wyoming"/>
    <d v="2022-12-01T00:00:00"/>
    <d v="2023-12-01T00:00:00"/>
    <x v="0"/>
    <s v="Regulated Gas (103)"/>
    <s v="Cheyenne Light Fuel &amp; Power Co"/>
    <x v="5"/>
    <x v="46"/>
  </r>
  <r>
    <n v="5"/>
    <n v="103"/>
    <x v="111"/>
    <s v="106000 Completed Constr not Classfd"/>
    <n v="1"/>
    <n v="0"/>
    <n v="0"/>
    <n v="0"/>
    <n v="0"/>
    <n v="0"/>
    <n v="0"/>
    <n v="0"/>
    <s v="Wyoming"/>
    <d v="2022-12-01T00:00:00"/>
    <d v="2023-12-01T00:00:00"/>
    <x v="1"/>
    <s v="Regulated Gas (103)"/>
    <s v="Cheyenne Light Fuel &amp; Power Co"/>
    <x v="5"/>
    <x v="46"/>
  </r>
  <r>
    <n v="5"/>
    <n v="103"/>
    <x v="111"/>
    <s v="106000 Completed Constr not Classfd"/>
    <n v="1"/>
    <n v="0"/>
    <n v="0"/>
    <n v="0"/>
    <n v="0"/>
    <n v="0"/>
    <n v="0"/>
    <n v="0"/>
    <s v="Wyoming"/>
    <d v="2022-12-01T00:00:00"/>
    <d v="2023-12-01T00:00:00"/>
    <x v="2"/>
    <s v="Regulated Gas (103)"/>
    <s v="Cheyenne Light Fuel &amp; Power Co"/>
    <x v="5"/>
    <x v="46"/>
  </r>
  <r>
    <n v="5"/>
    <n v="103"/>
    <x v="111"/>
    <s v="106000 Completed Constr not Classfd"/>
    <n v="1"/>
    <n v="0"/>
    <n v="0"/>
    <n v="0"/>
    <n v="0"/>
    <n v="0"/>
    <n v="0"/>
    <n v="0"/>
    <s v="Wyoming"/>
    <d v="2022-12-01T00:00:00"/>
    <d v="2023-12-01T00:00:00"/>
    <x v="3"/>
    <s v="Regulated Gas (103)"/>
    <s v="Cheyenne Light Fuel &amp; Power Co"/>
    <x v="5"/>
    <x v="46"/>
  </r>
  <r>
    <n v="5"/>
    <n v="103"/>
    <x v="111"/>
    <s v="106000 Completed Constr not Classfd"/>
    <n v="1"/>
    <n v="0"/>
    <n v="0"/>
    <n v="0"/>
    <n v="0"/>
    <n v="0"/>
    <n v="0"/>
    <n v="0"/>
    <s v="Wyoming"/>
    <d v="2022-12-01T00:00:00"/>
    <d v="2023-12-01T00:00:00"/>
    <x v="4"/>
    <s v="Regulated Gas (103)"/>
    <s v="Cheyenne Light Fuel &amp; Power Co"/>
    <x v="5"/>
    <x v="46"/>
  </r>
  <r>
    <n v="5"/>
    <n v="103"/>
    <x v="111"/>
    <s v="106000 Completed Constr not Classfd"/>
    <n v="1"/>
    <n v="0"/>
    <n v="0"/>
    <n v="0"/>
    <n v="0"/>
    <n v="0"/>
    <n v="0"/>
    <n v="0"/>
    <s v="Wyoming"/>
    <d v="2022-12-01T00:00:00"/>
    <d v="2023-12-01T00:00:00"/>
    <x v="5"/>
    <s v="Regulated Gas (103)"/>
    <s v="Cheyenne Light Fuel &amp; Power Co"/>
    <x v="5"/>
    <x v="46"/>
  </r>
  <r>
    <n v="5"/>
    <n v="103"/>
    <x v="111"/>
    <s v="106000 Completed Constr not Classfd"/>
    <n v="1"/>
    <n v="0"/>
    <n v="0"/>
    <n v="0"/>
    <n v="0"/>
    <n v="0"/>
    <n v="0"/>
    <n v="0"/>
    <s v="Wyoming"/>
    <d v="2022-12-01T00:00:00"/>
    <d v="2023-12-01T00:00:00"/>
    <x v="6"/>
    <s v="Regulated Gas (103)"/>
    <s v="Cheyenne Light Fuel &amp; Power Co"/>
    <x v="5"/>
    <x v="46"/>
  </r>
  <r>
    <n v="5"/>
    <n v="103"/>
    <x v="111"/>
    <s v="106000 Completed Constr not Classfd"/>
    <n v="1"/>
    <n v="0"/>
    <n v="0"/>
    <n v="0"/>
    <n v="0"/>
    <n v="0"/>
    <n v="0"/>
    <n v="0"/>
    <s v="Wyoming"/>
    <d v="2022-12-01T00:00:00"/>
    <d v="2023-12-01T00:00:00"/>
    <x v="7"/>
    <s v="Regulated Gas (103)"/>
    <s v="Cheyenne Light Fuel &amp; Power Co"/>
    <x v="5"/>
    <x v="46"/>
  </r>
  <r>
    <n v="5"/>
    <n v="103"/>
    <x v="111"/>
    <s v="106000 Completed Constr not Classfd"/>
    <n v="1"/>
    <n v="0"/>
    <n v="0"/>
    <n v="0"/>
    <n v="0"/>
    <n v="0"/>
    <n v="0"/>
    <n v="0"/>
    <s v="Wyoming"/>
    <d v="2022-12-01T00:00:00"/>
    <d v="2023-12-01T00:00:00"/>
    <x v="8"/>
    <s v="Regulated Gas (103)"/>
    <s v="Cheyenne Light Fuel &amp; Power Co"/>
    <x v="5"/>
    <x v="46"/>
  </r>
  <r>
    <n v="5"/>
    <n v="103"/>
    <x v="111"/>
    <s v="106000 Completed Constr not Classfd"/>
    <n v="1"/>
    <n v="0"/>
    <n v="0"/>
    <n v="0"/>
    <n v="0"/>
    <n v="0"/>
    <n v="0"/>
    <n v="0"/>
    <s v="Wyoming"/>
    <d v="2022-12-01T00:00:00"/>
    <d v="2023-12-01T00:00:00"/>
    <x v="9"/>
    <s v="Regulated Gas (103)"/>
    <s v="Cheyenne Light Fuel &amp; Power Co"/>
    <x v="5"/>
    <x v="46"/>
  </r>
  <r>
    <n v="5"/>
    <n v="103"/>
    <x v="111"/>
    <s v="106000 Completed Constr not Classfd"/>
    <n v="1"/>
    <n v="0"/>
    <n v="0"/>
    <n v="0"/>
    <n v="0"/>
    <n v="0"/>
    <n v="0"/>
    <n v="0"/>
    <s v="Wyoming"/>
    <d v="2022-12-01T00:00:00"/>
    <d v="2023-12-01T00:00:00"/>
    <x v="10"/>
    <s v="Regulated Gas (103)"/>
    <s v="Cheyenne Light Fuel &amp; Power Co"/>
    <x v="5"/>
    <x v="46"/>
  </r>
  <r>
    <n v="5"/>
    <n v="103"/>
    <x v="112"/>
    <s v="106000 Completed Constr not Classfd"/>
    <n v="1"/>
    <n v="0"/>
    <n v="0"/>
    <n v="0"/>
    <n v="0"/>
    <n v="0"/>
    <n v="0"/>
    <n v="0"/>
    <s v="Wyoming"/>
    <d v="2022-12-01T00:00:00"/>
    <d v="2023-12-01T00:00:00"/>
    <x v="11"/>
    <s v="Regulated Gas (103)"/>
    <s v="Cheyenne Light Fuel &amp; Power Co"/>
    <x v="5"/>
    <x v="47"/>
  </r>
  <r>
    <n v="5"/>
    <n v="103"/>
    <x v="112"/>
    <s v="106000 Completed Constr not Classfd"/>
    <n v="1"/>
    <n v="0"/>
    <n v="0"/>
    <n v="0"/>
    <n v="0"/>
    <n v="0"/>
    <n v="0"/>
    <n v="0"/>
    <s v="Wyoming"/>
    <d v="2022-12-01T00:00:00"/>
    <d v="2023-12-01T00:00:00"/>
    <x v="12"/>
    <s v="Regulated Gas (103)"/>
    <s v="Cheyenne Light Fuel &amp; Power Co"/>
    <x v="5"/>
    <x v="47"/>
  </r>
  <r>
    <n v="5"/>
    <n v="103"/>
    <x v="112"/>
    <s v="106000 Completed Constr not Classfd"/>
    <n v="1"/>
    <n v="0"/>
    <n v="0"/>
    <n v="0"/>
    <n v="0"/>
    <n v="0"/>
    <n v="0"/>
    <n v="0"/>
    <s v="Wyoming"/>
    <d v="2022-12-01T00:00:00"/>
    <d v="2023-12-01T00:00:00"/>
    <x v="0"/>
    <s v="Regulated Gas (103)"/>
    <s v="Cheyenne Light Fuel &amp; Power Co"/>
    <x v="5"/>
    <x v="47"/>
  </r>
  <r>
    <n v="5"/>
    <n v="103"/>
    <x v="112"/>
    <s v="106000 Completed Constr not Classfd"/>
    <n v="1"/>
    <n v="0"/>
    <n v="0"/>
    <n v="0"/>
    <n v="0"/>
    <n v="0"/>
    <n v="0"/>
    <n v="0"/>
    <s v="Wyoming"/>
    <d v="2022-12-01T00:00:00"/>
    <d v="2023-12-01T00:00:00"/>
    <x v="1"/>
    <s v="Regulated Gas (103)"/>
    <s v="Cheyenne Light Fuel &amp; Power Co"/>
    <x v="5"/>
    <x v="47"/>
  </r>
  <r>
    <n v="5"/>
    <n v="103"/>
    <x v="112"/>
    <s v="106000 Completed Constr not Classfd"/>
    <n v="1"/>
    <n v="0"/>
    <n v="0"/>
    <n v="0"/>
    <n v="0"/>
    <n v="0"/>
    <n v="0"/>
    <n v="0"/>
    <s v="Wyoming"/>
    <d v="2022-12-01T00:00:00"/>
    <d v="2023-12-01T00:00:00"/>
    <x v="2"/>
    <s v="Regulated Gas (103)"/>
    <s v="Cheyenne Light Fuel &amp; Power Co"/>
    <x v="5"/>
    <x v="47"/>
  </r>
  <r>
    <n v="5"/>
    <n v="103"/>
    <x v="112"/>
    <s v="106000 Completed Constr not Classfd"/>
    <n v="1"/>
    <n v="0"/>
    <n v="0"/>
    <n v="0"/>
    <n v="0"/>
    <n v="0"/>
    <n v="0"/>
    <n v="0"/>
    <s v="Wyoming"/>
    <d v="2022-12-01T00:00:00"/>
    <d v="2023-12-01T00:00:00"/>
    <x v="3"/>
    <s v="Regulated Gas (103)"/>
    <s v="Cheyenne Light Fuel &amp; Power Co"/>
    <x v="5"/>
    <x v="47"/>
  </r>
  <r>
    <n v="5"/>
    <n v="103"/>
    <x v="112"/>
    <s v="106000 Completed Constr not Classfd"/>
    <n v="1"/>
    <n v="0"/>
    <n v="0"/>
    <n v="0"/>
    <n v="0"/>
    <n v="0"/>
    <n v="0"/>
    <n v="0"/>
    <s v="Wyoming"/>
    <d v="2022-12-01T00:00:00"/>
    <d v="2023-12-01T00:00:00"/>
    <x v="4"/>
    <s v="Regulated Gas (103)"/>
    <s v="Cheyenne Light Fuel &amp; Power Co"/>
    <x v="5"/>
    <x v="47"/>
  </r>
  <r>
    <n v="5"/>
    <n v="103"/>
    <x v="112"/>
    <s v="106000 Completed Constr not Classfd"/>
    <n v="1"/>
    <n v="0"/>
    <n v="0"/>
    <n v="0"/>
    <n v="0"/>
    <n v="0"/>
    <n v="0"/>
    <n v="0"/>
    <s v="Wyoming"/>
    <d v="2022-12-01T00:00:00"/>
    <d v="2023-12-01T00:00:00"/>
    <x v="5"/>
    <s v="Regulated Gas (103)"/>
    <s v="Cheyenne Light Fuel &amp; Power Co"/>
    <x v="5"/>
    <x v="47"/>
  </r>
  <r>
    <n v="5"/>
    <n v="103"/>
    <x v="112"/>
    <s v="106000 Completed Constr not Classfd"/>
    <n v="1"/>
    <n v="0"/>
    <n v="0"/>
    <n v="0"/>
    <n v="0"/>
    <n v="0"/>
    <n v="0"/>
    <n v="0"/>
    <s v="Wyoming"/>
    <d v="2022-12-01T00:00:00"/>
    <d v="2023-12-01T00:00:00"/>
    <x v="6"/>
    <s v="Regulated Gas (103)"/>
    <s v="Cheyenne Light Fuel &amp; Power Co"/>
    <x v="5"/>
    <x v="47"/>
  </r>
  <r>
    <n v="5"/>
    <n v="103"/>
    <x v="112"/>
    <s v="106000 Completed Constr not Classfd"/>
    <n v="1"/>
    <n v="0"/>
    <n v="0"/>
    <n v="0"/>
    <n v="0"/>
    <n v="0"/>
    <n v="0"/>
    <n v="0"/>
    <s v="Wyoming"/>
    <d v="2022-12-01T00:00:00"/>
    <d v="2023-12-01T00:00:00"/>
    <x v="7"/>
    <s v="Regulated Gas (103)"/>
    <s v="Cheyenne Light Fuel &amp; Power Co"/>
    <x v="5"/>
    <x v="47"/>
  </r>
  <r>
    <n v="5"/>
    <n v="103"/>
    <x v="112"/>
    <s v="106000 Completed Constr not Classfd"/>
    <n v="1"/>
    <n v="0"/>
    <n v="0"/>
    <n v="0"/>
    <n v="0"/>
    <n v="0"/>
    <n v="0"/>
    <n v="0"/>
    <s v="Wyoming"/>
    <d v="2022-12-01T00:00:00"/>
    <d v="2023-12-01T00:00:00"/>
    <x v="8"/>
    <s v="Regulated Gas (103)"/>
    <s v="Cheyenne Light Fuel &amp; Power Co"/>
    <x v="5"/>
    <x v="47"/>
  </r>
  <r>
    <n v="5"/>
    <n v="103"/>
    <x v="112"/>
    <s v="106000 Completed Constr not Classfd"/>
    <n v="1"/>
    <n v="0"/>
    <n v="0"/>
    <n v="0"/>
    <n v="0"/>
    <n v="0"/>
    <n v="0"/>
    <n v="0"/>
    <s v="Wyoming"/>
    <d v="2022-12-01T00:00:00"/>
    <d v="2023-12-01T00:00:00"/>
    <x v="9"/>
    <s v="Regulated Gas (103)"/>
    <s v="Cheyenne Light Fuel &amp; Power Co"/>
    <x v="5"/>
    <x v="47"/>
  </r>
  <r>
    <n v="5"/>
    <n v="103"/>
    <x v="112"/>
    <s v="106000 Completed Constr not Classfd"/>
    <n v="1"/>
    <n v="0"/>
    <n v="0"/>
    <n v="0"/>
    <n v="0"/>
    <n v="0"/>
    <n v="0"/>
    <n v="0"/>
    <s v="Wyoming"/>
    <d v="2022-12-01T00:00:00"/>
    <d v="2023-12-01T00:00:00"/>
    <x v="10"/>
    <s v="Regulated Gas (103)"/>
    <s v="Cheyenne Light Fuel &amp; Power Co"/>
    <x v="5"/>
    <x v="47"/>
  </r>
  <r>
    <n v="5"/>
    <n v="103"/>
    <x v="113"/>
    <s v="106000 Completed Constr not Classfd"/>
    <n v="1"/>
    <n v="0"/>
    <n v="0"/>
    <n v="0"/>
    <n v="0"/>
    <n v="0"/>
    <n v="0"/>
    <n v="0"/>
    <s v="Wyoming"/>
    <d v="2022-12-01T00:00:00"/>
    <d v="2023-12-01T00:00:00"/>
    <x v="11"/>
    <s v="Regulated Gas (103)"/>
    <s v="Cheyenne Light Fuel &amp; Power Co"/>
    <x v="5"/>
    <x v="47"/>
  </r>
  <r>
    <n v="5"/>
    <n v="103"/>
    <x v="113"/>
    <s v="106000 Completed Constr not Classfd"/>
    <n v="1"/>
    <n v="0"/>
    <n v="0"/>
    <n v="0"/>
    <n v="0"/>
    <n v="0"/>
    <n v="0"/>
    <n v="0"/>
    <s v="Wyoming"/>
    <d v="2022-12-01T00:00:00"/>
    <d v="2023-12-01T00:00:00"/>
    <x v="12"/>
    <s v="Regulated Gas (103)"/>
    <s v="Cheyenne Light Fuel &amp; Power Co"/>
    <x v="5"/>
    <x v="47"/>
  </r>
  <r>
    <n v="5"/>
    <n v="103"/>
    <x v="113"/>
    <s v="106000 Completed Constr not Classfd"/>
    <n v="1"/>
    <n v="0"/>
    <n v="0"/>
    <n v="0"/>
    <n v="0"/>
    <n v="0"/>
    <n v="0"/>
    <n v="0"/>
    <s v="Wyoming"/>
    <d v="2022-12-01T00:00:00"/>
    <d v="2023-12-01T00:00:00"/>
    <x v="0"/>
    <s v="Regulated Gas (103)"/>
    <s v="Cheyenne Light Fuel &amp; Power Co"/>
    <x v="5"/>
    <x v="47"/>
  </r>
  <r>
    <n v="5"/>
    <n v="103"/>
    <x v="113"/>
    <s v="106000 Completed Constr not Classfd"/>
    <n v="1"/>
    <n v="0"/>
    <n v="0"/>
    <n v="0"/>
    <n v="0"/>
    <n v="0"/>
    <n v="0"/>
    <n v="0"/>
    <s v="Wyoming"/>
    <d v="2022-12-01T00:00:00"/>
    <d v="2023-12-01T00:00:00"/>
    <x v="1"/>
    <s v="Regulated Gas (103)"/>
    <s v="Cheyenne Light Fuel &amp; Power Co"/>
    <x v="5"/>
    <x v="47"/>
  </r>
  <r>
    <n v="5"/>
    <n v="103"/>
    <x v="113"/>
    <s v="106000 Completed Constr not Classfd"/>
    <n v="1"/>
    <n v="0"/>
    <n v="0"/>
    <n v="0"/>
    <n v="0"/>
    <n v="0"/>
    <n v="0"/>
    <n v="0"/>
    <s v="Wyoming"/>
    <d v="2022-12-01T00:00:00"/>
    <d v="2023-12-01T00:00:00"/>
    <x v="2"/>
    <s v="Regulated Gas (103)"/>
    <s v="Cheyenne Light Fuel &amp; Power Co"/>
    <x v="5"/>
    <x v="47"/>
  </r>
  <r>
    <n v="5"/>
    <n v="103"/>
    <x v="113"/>
    <s v="106000 Completed Constr not Classfd"/>
    <n v="1"/>
    <n v="0"/>
    <n v="0"/>
    <n v="0"/>
    <n v="0"/>
    <n v="0"/>
    <n v="0"/>
    <n v="0"/>
    <s v="Wyoming"/>
    <d v="2022-12-01T00:00:00"/>
    <d v="2023-12-01T00:00:00"/>
    <x v="3"/>
    <s v="Regulated Gas (103)"/>
    <s v="Cheyenne Light Fuel &amp; Power Co"/>
    <x v="5"/>
    <x v="47"/>
  </r>
  <r>
    <n v="5"/>
    <n v="103"/>
    <x v="113"/>
    <s v="106000 Completed Constr not Classfd"/>
    <n v="1"/>
    <n v="0"/>
    <n v="0"/>
    <n v="0"/>
    <n v="0"/>
    <n v="0"/>
    <n v="0"/>
    <n v="0"/>
    <s v="Wyoming"/>
    <d v="2022-12-01T00:00:00"/>
    <d v="2023-12-01T00:00:00"/>
    <x v="4"/>
    <s v="Regulated Gas (103)"/>
    <s v="Cheyenne Light Fuel &amp; Power Co"/>
    <x v="5"/>
    <x v="47"/>
  </r>
  <r>
    <n v="5"/>
    <n v="103"/>
    <x v="113"/>
    <s v="106000 Completed Constr not Classfd"/>
    <n v="1"/>
    <n v="0"/>
    <n v="0"/>
    <n v="0"/>
    <n v="0"/>
    <n v="0"/>
    <n v="0"/>
    <n v="0"/>
    <s v="Wyoming"/>
    <d v="2022-12-01T00:00:00"/>
    <d v="2023-12-01T00:00:00"/>
    <x v="5"/>
    <s v="Regulated Gas (103)"/>
    <s v="Cheyenne Light Fuel &amp; Power Co"/>
    <x v="5"/>
    <x v="47"/>
  </r>
  <r>
    <n v="5"/>
    <n v="103"/>
    <x v="113"/>
    <s v="106000 Completed Constr not Classfd"/>
    <n v="1"/>
    <n v="0"/>
    <n v="0"/>
    <n v="0"/>
    <n v="0"/>
    <n v="0"/>
    <n v="0"/>
    <n v="0"/>
    <s v="Wyoming"/>
    <d v="2022-12-01T00:00:00"/>
    <d v="2023-12-01T00:00:00"/>
    <x v="6"/>
    <s v="Regulated Gas (103)"/>
    <s v="Cheyenne Light Fuel &amp; Power Co"/>
    <x v="5"/>
    <x v="47"/>
  </r>
  <r>
    <n v="5"/>
    <n v="103"/>
    <x v="113"/>
    <s v="106000 Completed Constr not Classfd"/>
    <n v="1"/>
    <n v="0"/>
    <n v="0"/>
    <n v="0"/>
    <n v="0"/>
    <n v="0"/>
    <n v="0"/>
    <n v="0"/>
    <s v="Wyoming"/>
    <d v="2022-12-01T00:00:00"/>
    <d v="2023-12-01T00:00:00"/>
    <x v="7"/>
    <s v="Regulated Gas (103)"/>
    <s v="Cheyenne Light Fuel &amp; Power Co"/>
    <x v="5"/>
    <x v="47"/>
  </r>
  <r>
    <n v="5"/>
    <n v="103"/>
    <x v="113"/>
    <s v="106000 Completed Constr not Classfd"/>
    <n v="1"/>
    <n v="0"/>
    <n v="0"/>
    <n v="0"/>
    <n v="0"/>
    <n v="0"/>
    <n v="0"/>
    <n v="0"/>
    <s v="Wyoming"/>
    <d v="2022-12-01T00:00:00"/>
    <d v="2023-12-01T00:00:00"/>
    <x v="8"/>
    <s v="Regulated Gas (103)"/>
    <s v="Cheyenne Light Fuel &amp; Power Co"/>
    <x v="5"/>
    <x v="47"/>
  </r>
  <r>
    <n v="5"/>
    <n v="103"/>
    <x v="113"/>
    <s v="106000 Completed Constr not Classfd"/>
    <n v="1"/>
    <n v="0"/>
    <n v="0"/>
    <n v="0"/>
    <n v="0"/>
    <n v="0"/>
    <n v="0"/>
    <n v="0"/>
    <s v="Wyoming"/>
    <d v="2022-12-01T00:00:00"/>
    <d v="2023-12-01T00:00:00"/>
    <x v="9"/>
    <s v="Regulated Gas (103)"/>
    <s v="Cheyenne Light Fuel &amp; Power Co"/>
    <x v="5"/>
    <x v="47"/>
  </r>
  <r>
    <n v="5"/>
    <n v="103"/>
    <x v="113"/>
    <s v="106000 Completed Constr not Classfd"/>
    <n v="1"/>
    <n v="0"/>
    <n v="0"/>
    <n v="0"/>
    <n v="0"/>
    <n v="0"/>
    <n v="0"/>
    <n v="0"/>
    <s v="Wyoming"/>
    <d v="2022-12-01T00:00:00"/>
    <d v="2023-12-01T00:00:00"/>
    <x v="10"/>
    <s v="Regulated Gas (103)"/>
    <s v="Cheyenne Light Fuel &amp; Power Co"/>
    <x v="5"/>
    <x v="47"/>
  </r>
  <r>
    <n v="5"/>
    <n v="103"/>
    <x v="114"/>
    <s v="106000 Completed Constr not Classfd"/>
    <n v="1"/>
    <n v="0"/>
    <n v="0"/>
    <n v="0"/>
    <n v="0"/>
    <n v="0"/>
    <n v="0"/>
    <n v="0"/>
    <s v="Wyoming"/>
    <d v="2022-12-01T00:00:00"/>
    <d v="2023-12-01T00:00:00"/>
    <x v="11"/>
    <s v="Regulated Gas (103)"/>
    <s v="Cheyenne Light Fuel &amp; Power Co"/>
    <x v="5"/>
    <x v="47"/>
  </r>
  <r>
    <n v="5"/>
    <n v="103"/>
    <x v="114"/>
    <s v="106000 Completed Constr not Classfd"/>
    <n v="1"/>
    <n v="0"/>
    <n v="0"/>
    <n v="0"/>
    <n v="0"/>
    <n v="0"/>
    <n v="0"/>
    <n v="0"/>
    <s v="Wyoming"/>
    <d v="2022-12-01T00:00:00"/>
    <d v="2023-12-01T00:00:00"/>
    <x v="12"/>
    <s v="Regulated Gas (103)"/>
    <s v="Cheyenne Light Fuel &amp; Power Co"/>
    <x v="5"/>
    <x v="47"/>
  </r>
  <r>
    <n v="5"/>
    <n v="103"/>
    <x v="114"/>
    <s v="106000 Completed Constr not Classfd"/>
    <n v="1"/>
    <n v="0"/>
    <n v="0"/>
    <n v="0"/>
    <n v="0"/>
    <n v="0"/>
    <n v="0"/>
    <n v="0"/>
    <s v="Wyoming"/>
    <d v="2022-12-01T00:00:00"/>
    <d v="2023-12-01T00:00:00"/>
    <x v="0"/>
    <s v="Regulated Gas (103)"/>
    <s v="Cheyenne Light Fuel &amp; Power Co"/>
    <x v="5"/>
    <x v="47"/>
  </r>
  <r>
    <n v="5"/>
    <n v="103"/>
    <x v="114"/>
    <s v="106000 Completed Constr not Classfd"/>
    <n v="1"/>
    <n v="0"/>
    <n v="0"/>
    <n v="0"/>
    <n v="0"/>
    <n v="0"/>
    <n v="0"/>
    <n v="0"/>
    <s v="Wyoming"/>
    <d v="2022-12-01T00:00:00"/>
    <d v="2023-12-01T00:00:00"/>
    <x v="1"/>
    <s v="Regulated Gas (103)"/>
    <s v="Cheyenne Light Fuel &amp; Power Co"/>
    <x v="5"/>
    <x v="47"/>
  </r>
  <r>
    <n v="5"/>
    <n v="103"/>
    <x v="114"/>
    <s v="106000 Completed Constr not Classfd"/>
    <n v="1"/>
    <n v="0"/>
    <n v="0"/>
    <n v="0"/>
    <n v="0"/>
    <n v="0"/>
    <n v="0"/>
    <n v="0"/>
    <s v="Wyoming"/>
    <d v="2022-12-01T00:00:00"/>
    <d v="2023-12-01T00:00:00"/>
    <x v="2"/>
    <s v="Regulated Gas (103)"/>
    <s v="Cheyenne Light Fuel &amp; Power Co"/>
    <x v="5"/>
    <x v="47"/>
  </r>
  <r>
    <n v="5"/>
    <n v="103"/>
    <x v="114"/>
    <s v="106000 Completed Constr not Classfd"/>
    <n v="1"/>
    <n v="0"/>
    <n v="0"/>
    <n v="0"/>
    <n v="0"/>
    <n v="0"/>
    <n v="0"/>
    <n v="0"/>
    <s v="Wyoming"/>
    <d v="2022-12-01T00:00:00"/>
    <d v="2023-12-01T00:00:00"/>
    <x v="3"/>
    <s v="Regulated Gas (103)"/>
    <s v="Cheyenne Light Fuel &amp; Power Co"/>
    <x v="5"/>
    <x v="47"/>
  </r>
  <r>
    <n v="5"/>
    <n v="103"/>
    <x v="114"/>
    <s v="106000 Completed Constr not Classfd"/>
    <n v="1"/>
    <n v="0"/>
    <n v="0"/>
    <n v="0"/>
    <n v="0"/>
    <n v="0"/>
    <n v="0"/>
    <n v="0"/>
    <s v="Wyoming"/>
    <d v="2022-12-01T00:00:00"/>
    <d v="2023-12-01T00:00:00"/>
    <x v="4"/>
    <s v="Regulated Gas (103)"/>
    <s v="Cheyenne Light Fuel &amp; Power Co"/>
    <x v="5"/>
    <x v="47"/>
  </r>
  <r>
    <n v="5"/>
    <n v="103"/>
    <x v="114"/>
    <s v="106000 Completed Constr not Classfd"/>
    <n v="1"/>
    <n v="0"/>
    <n v="0"/>
    <n v="0"/>
    <n v="0"/>
    <n v="0"/>
    <n v="0"/>
    <n v="0"/>
    <s v="Wyoming"/>
    <d v="2022-12-01T00:00:00"/>
    <d v="2023-12-01T00:00:00"/>
    <x v="5"/>
    <s v="Regulated Gas (103)"/>
    <s v="Cheyenne Light Fuel &amp; Power Co"/>
    <x v="5"/>
    <x v="47"/>
  </r>
  <r>
    <n v="5"/>
    <n v="103"/>
    <x v="114"/>
    <s v="106000 Completed Constr not Classfd"/>
    <n v="1"/>
    <n v="0"/>
    <n v="0"/>
    <n v="0"/>
    <n v="0"/>
    <n v="0"/>
    <n v="0"/>
    <n v="0"/>
    <s v="Wyoming"/>
    <d v="2022-12-01T00:00:00"/>
    <d v="2023-12-01T00:00:00"/>
    <x v="6"/>
    <s v="Regulated Gas (103)"/>
    <s v="Cheyenne Light Fuel &amp; Power Co"/>
    <x v="5"/>
    <x v="47"/>
  </r>
  <r>
    <n v="5"/>
    <n v="103"/>
    <x v="114"/>
    <s v="106000 Completed Constr not Classfd"/>
    <n v="1"/>
    <n v="0"/>
    <n v="0"/>
    <n v="0"/>
    <n v="0"/>
    <n v="0"/>
    <n v="0"/>
    <n v="0"/>
    <s v="Wyoming"/>
    <d v="2022-12-01T00:00:00"/>
    <d v="2023-12-01T00:00:00"/>
    <x v="7"/>
    <s v="Regulated Gas (103)"/>
    <s v="Cheyenne Light Fuel &amp; Power Co"/>
    <x v="5"/>
    <x v="47"/>
  </r>
  <r>
    <n v="5"/>
    <n v="103"/>
    <x v="114"/>
    <s v="106000 Completed Constr not Classfd"/>
    <n v="1"/>
    <n v="0"/>
    <n v="0"/>
    <n v="0"/>
    <n v="0"/>
    <n v="0"/>
    <n v="0"/>
    <n v="0"/>
    <s v="Wyoming"/>
    <d v="2022-12-01T00:00:00"/>
    <d v="2023-12-01T00:00:00"/>
    <x v="8"/>
    <s v="Regulated Gas (103)"/>
    <s v="Cheyenne Light Fuel &amp; Power Co"/>
    <x v="5"/>
    <x v="47"/>
  </r>
  <r>
    <n v="5"/>
    <n v="103"/>
    <x v="114"/>
    <s v="106000 Completed Constr not Classfd"/>
    <n v="1"/>
    <n v="0"/>
    <n v="0"/>
    <n v="0"/>
    <n v="0"/>
    <n v="0"/>
    <n v="0"/>
    <n v="0"/>
    <s v="Wyoming"/>
    <d v="2022-12-01T00:00:00"/>
    <d v="2023-12-01T00:00:00"/>
    <x v="9"/>
    <s v="Regulated Gas (103)"/>
    <s v="Cheyenne Light Fuel &amp; Power Co"/>
    <x v="5"/>
    <x v="47"/>
  </r>
  <r>
    <n v="5"/>
    <n v="103"/>
    <x v="114"/>
    <s v="106000 Completed Constr not Classfd"/>
    <n v="1"/>
    <n v="0"/>
    <n v="0"/>
    <n v="0"/>
    <n v="0"/>
    <n v="0"/>
    <n v="0"/>
    <n v="0"/>
    <s v="Wyoming"/>
    <d v="2022-12-01T00:00:00"/>
    <d v="2023-12-01T00:00:00"/>
    <x v="10"/>
    <s v="Regulated Gas (103)"/>
    <s v="Cheyenne Light Fuel &amp; Power Co"/>
    <x v="5"/>
    <x v="47"/>
  </r>
  <r>
    <n v="5"/>
    <n v="103"/>
    <x v="115"/>
    <s v="106000 Completed Constr not Classfd"/>
    <n v="1"/>
    <n v="0"/>
    <n v="0"/>
    <n v="0"/>
    <n v="0"/>
    <n v="0"/>
    <n v="0"/>
    <n v="0"/>
    <s v="Wyoming"/>
    <d v="2022-12-01T00:00:00"/>
    <d v="2023-12-01T00:00:00"/>
    <x v="11"/>
    <s v="Regulated Gas (103)"/>
    <s v="Cheyenne Light Fuel &amp; Power Co"/>
    <x v="5"/>
    <x v="48"/>
  </r>
  <r>
    <n v="5"/>
    <n v="103"/>
    <x v="115"/>
    <s v="106000 Completed Constr not Classfd"/>
    <n v="1"/>
    <n v="0"/>
    <n v="0"/>
    <n v="0"/>
    <n v="0"/>
    <n v="0"/>
    <n v="0"/>
    <n v="0"/>
    <s v="Wyoming"/>
    <d v="2022-12-01T00:00:00"/>
    <d v="2023-12-01T00:00:00"/>
    <x v="12"/>
    <s v="Regulated Gas (103)"/>
    <s v="Cheyenne Light Fuel &amp; Power Co"/>
    <x v="5"/>
    <x v="48"/>
  </r>
  <r>
    <n v="5"/>
    <n v="103"/>
    <x v="115"/>
    <s v="106000 Completed Constr not Classfd"/>
    <n v="1"/>
    <n v="0"/>
    <n v="0"/>
    <n v="0"/>
    <n v="0"/>
    <n v="0"/>
    <n v="0"/>
    <n v="0"/>
    <s v="Wyoming"/>
    <d v="2022-12-01T00:00:00"/>
    <d v="2023-12-01T00:00:00"/>
    <x v="0"/>
    <s v="Regulated Gas (103)"/>
    <s v="Cheyenne Light Fuel &amp; Power Co"/>
    <x v="5"/>
    <x v="48"/>
  </r>
  <r>
    <n v="5"/>
    <n v="103"/>
    <x v="115"/>
    <s v="106000 Completed Constr not Classfd"/>
    <n v="1"/>
    <n v="0"/>
    <n v="0"/>
    <n v="0"/>
    <n v="0"/>
    <n v="0"/>
    <n v="0"/>
    <n v="0"/>
    <s v="Wyoming"/>
    <d v="2022-12-01T00:00:00"/>
    <d v="2023-12-01T00:00:00"/>
    <x v="1"/>
    <s v="Regulated Gas (103)"/>
    <s v="Cheyenne Light Fuel &amp; Power Co"/>
    <x v="5"/>
    <x v="48"/>
  </r>
  <r>
    <n v="5"/>
    <n v="103"/>
    <x v="115"/>
    <s v="106000 Completed Constr not Classfd"/>
    <n v="1"/>
    <n v="0"/>
    <n v="0"/>
    <n v="0"/>
    <n v="0"/>
    <n v="0"/>
    <n v="0"/>
    <n v="0"/>
    <s v="Wyoming"/>
    <d v="2022-12-01T00:00:00"/>
    <d v="2023-12-01T00:00:00"/>
    <x v="2"/>
    <s v="Regulated Gas (103)"/>
    <s v="Cheyenne Light Fuel &amp; Power Co"/>
    <x v="5"/>
    <x v="48"/>
  </r>
  <r>
    <n v="5"/>
    <n v="103"/>
    <x v="115"/>
    <s v="106000 Completed Constr not Classfd"/>
    <n v="1"/>
    <n v="0"/>
    <n v="0"/>
    <n v="0"/>
    <n v="0"/>
    <n v="0"/>
    <n v="0"/>
    <n v="0"/>
    <s v="Wyoming"/>
    <d v="2022-12-01T00:00:00"/>
    <d v="2023-12-01T00:00:00"/>
    <x v="3"/>
    <s v="Regulated Gas (103)"/>
    <s v="Cheyenne Light Fuel &amp; Power Co"/>
    <x v="5"/>
    <x v="48"/>
  </r>
  <r>
    <n v="5"/>
    <n v="103"/>
    <x v="115"/>
    <s v="106000 Completed Constr not Classfd"/>
    <n v="1"/>
    <n v="0"/>
    <n v="0"/>
    <n v="0"/>
    <n v="0"/>
    <n v="0"/>
    <n v="0"/>
    <n v="0"/>
    <s v="Wyoming"/>
    <d v="2022-12-01T00:00:00"/>
    <d v="2023-12-01T00:00:00"/>
    <x v="4"/>
    <s v="Regulated Gas (103)"/>
    <s v="Cheyenne Light Fuel &amp; Power Co"/>
    <x v="5"/>
    <x v="48"/>
  </r>
  <r>
    <n v="5"/>
    <n v="103"/>
    <x v="115"/>
    <s v="106000 Completed Constr not Classfd"/>
    <n v="1"/>
    <n v="0"/>
    <n v="0"/>
    <n v="0"/>
    <n v="0"/>
    <n v="0"/>
    <n v="0"/>
    <n v="0"/>
    <s v="Wyoming"/>
    <d v="2022-12-01T00:00:00"/>
    <d v="2023-12-01T00:00:00"/>
    <x v="5"/>
    <s v="Regulated Gas (103)"/>
    <s v="Cheyenne Light Fuel &amp; Power Co"/>
    <x v="5"/>
    <x v="48"/>
  </r>
  <r>
    <n v="5"/>
    <n v="103"/>
    <x v="115"/>
    <s v="106000 Completed Constr not Classfd"/>
    <n v="1"/>
    <n v="0"/>
    <n v="0"/>
    <n v="0"/>
    <n v="0"/>
    <n v="0"/>
    <n v="0"/>
    <n v="0"/>
    <s v="Wyoming"/>
    <d v="2022-12-01T00:00:00"/>
    <d v="2023-12-01T00:00:00"/>
    <x v="6"/>
    <s v="Regulated Gas (103)"/>
    <s v="Cheyenne Light Fuel &amp; Power Co"/>
    <x v="5"/>
    <x v="48"/>
  </r>
  <r>
    <n v="5"/>
    <n v="103"/>
    <x v="115"/>
    <s v="106000 Completed Constr not Classfd"/>
    <n v="1"/>
    <n v="0"/>
    <n v="0"/>
    <n v="0"/>
    <n v="0"/>
    <n v="0"/>
    <n v="0"/>
    <n v="0"/>
    <s v="Wyoming"/>
    <d v="2022-12-01T00:00:00"/>
    <d v="2023-12-01T00:00:00"/>
    <x v="7"/>
    <s v="Regulated Gas (103)"/>
    <s v="Cheyenne Light Fuel &amp; Power Co"/>
    <x v="5"/>
    <x v="48"/>
  </r>
  <r>
    <n v="5"/>
    <n v="103"/>
    <x v="115"/>
    <s v="106000 Completed Constr not Classfd"/>
    <n v="1"/>
    <n v="0"/>
    <n v="0"/>
    <n v="0"/>
    <n v="0"/>
    <n v="0"/>
    <n v="0"/>
    <n v="0"/>
    <s v="Wyoming"/>
    <d v="2022-12-01T00:00:00"/>
    <d v="2023-12-01T00:00:00"/>
    <x v="8"/>
    <s v="Regulated Gas (103)"/>
    <s v="Cheyenne Light Fuel &amp; Power Co"/>
    <x v="5"/>
    <x v="48"/>
  </r>
  <r>
    <n v="5"/>
    <n v="103"/>
    <x v="115"/>
    <s v="106000 Completed Constr not Classfd"/>
    <n v="1"/>
    <n v="0"/>
    <n v="0"/>
    <n v="0"/>
    <n v="0"/>
    <n v="0"/>
    <n v="0"/>
    <n v="0"/>
    <s v="Wyoming"/>
    <d v="2022-12-01T00:00:00"/>
    <d v="2023-12-01T00:00:00"/>
    <x v="9"/>
    <s v="Regulated Gas (103)"/>
    <s v="Cheyenne Light Fuel &amp; Power Co"/>
    <x v="5"/>
    <x v="48"/>
  </r>
  <r>
    <n v="5"/>
    <n v="103"/>
    <x v="115"/>
    <s v="106000 Completed Constr not Classfd"/>
    <n v="1"/>
    <n v="0"/>
    <n v="0"/>
    <n v="0"/>
    <n v="0"/>
    <n v="0"/>
    <n v="0"/>
    <n v="0"/>
    <s v="Wyoming"/>
    <d v="2022-12-01T00:00:00"/>
    <d v="2023-12-01T00:00:00"/>
    <x v="10"/>
    <s v="Regulated Gas (103)"/>
    <s v="Cheyenne Light Fuel &amp; Power Co"/>
    <x v="5"/>
    <x v="48"/>
  </r>
  <r>
    <n v="5"/>
    <n v="103"/>
    <x v="116"/>
    <s v="106000 Completed Constr not Classfd"/>
    <n v="1"/>
    <n v="0"/>
    <n v="0"/>
    <n v="0"/>
    <n v="0"/>
    <n v="0"/>
    <n v="0"/>
    <n v="0"/>
    <s v="Wyoming"/>
    <d v="2022-12-01T00:00:00"/>
    <d v="2023-12-01T00:00:00"/>
    <x v="11"/>
    <s v="Regulated Gas (103)"/>
    <s v="Cheyenne Light Fuel &amp; Power Co"/>
    <x v="5"/>
    <x v="48"/>
  </r>
  <r>
    <n v="5"/>
    <n v="103"/>
    <x v="116"/>
    <s v="106000 Completed Constr not Classfd"/>
    <n v="1"/>
    <n v="0"/>
    <n v="0"/>
    <n v="0"/>
    <n v="0"/>
    <n v="0"/>
    <n v="0"/>
    <n v="0"/>
    <s v="Wyoming"/>
    <d v="2022-12-01T00:00:00"/>
    <d v="2023-12-01T00:00:00"/>
    <x v="12"/>
    <s v="Regulated Gas (103)"/>
    <s v="Cheyenne Light Fuel &amp; Power Co"/>
    <x v="5"/>
    <x v="48"/>
  </r>
  <r>
    <n v="5"/>
    <n v="103"/>
    <x v="116"/>
    <s v="106000 Completed Constr not Classfd"/>
    <n v="1"/>
    <n v="0"/>
    <n v="0"/>
    <n v="0"/>
    <n v="0"/>
    <n v="0"/>
    <n v="0"/>
    <n v="0"/>
    <s v="Wyoming"/>
    <d v="2022-12-01T00:00:00"/>
    <d v="2023-12-01T00:00:00"/>
    <x v="0"/>
    <s v="Regulated Gas (103)"/>
    <s v="Cheyenne Light Fuel &amp; Power Co"/>
    <x v="5"/>
    <x v="48"/>
  </r>
  <r>
    <n v="5"/>
    <n v="103"/>
    <x v="116"/>
    <s v="106000 Completed Constr not Classfd"/>
    <n v="1"/>
    <n v="0"/>
    <n v="0"/>
    <n v="0"/>
    <n v="0"/>
    <n v="0"/>
    <n v="0"/>
    <n v="0"/>
    <s v="Wyoming"/>
    <d v="2022-12-01T00:00:00"/>
    <d v="2023-12-01T00:00:00"/>
    <x v="1"/>
    <s v="Regulated Gas (103)"/>
    <s v="Cheyenne Light Fuel &amp; Power Co"/>
    <x v="5"/>
    <x v="48"/>
  </r>
  <r>
    <n v="5"/>
    <n v="103"/>
    <x v="116"/>
    <s v="106000 Completed Constr not Classfd"/>
    <n v="1"/>
    <n v="0"/>
    <n v="0"/>
    <n v="0"/>
    <n v="0"/>
    <n v="0"/>
    <n v="0"/>
    <n v="0"/>
    <s v="Wyoming"/>
    <d v="2022-12-01T00:00:00"/>
    <d v="2023-12-01T00:00:00"/>
    <x v="2"/>
    <s v="Regulated Gas (103)"/>
    <s v="Cheyenne Light Fuel &amp; Power Co"/>
    <x v="5"/>
    <x v="48"/>
  </r>
  <r>
    <n v="5"/>
    <n v="103"/>
    <x v="116"/>
    <s v="106000 Completed Constr not Classfd"/>
    <n v="1"/>
    <n v="0"/>
    <n v="0"/>
    <n v="0"/>
    <n v="0"/>
    <n v="0"/>
    <n v="0"/>
    <n v="0"/>
    <s v="Wyoming"/>
    <d v="2022-12-01T00:00:00"/>
    <d v="2023-12-01T00:00:00"/>
    <x v="3"/>
    <s v="Regulated Gas (103)"/>
    <s v="Cheyenne Light Fuel &amp; Power Co"/>
    <x v="5"/>
    <x v="48"/>
  </r>
  <r>
    <n v="5"/>
    <n v="103"/>
    <x v="116"/>
    <s v="106000 Completed Constr not Classfd"/>
    <n v="1"/>
    <n v="0"/>
    <n v="0"/>
    <n v="0"/>
    <n v="0"/>
    <n v="0"/>
    <n v="0"/>
    <n v="0"/>
    <s v="Wyoming"/>
    <d v="2022-12-01T00:00:00"/>
    <d v="2023-12-01T00:00:00"/>
    <x v="4"/>
    <s v="Regulated Gas (103)"/>
    <s v="Cheyenne Light Fuel &amp; Power Co"/>
    <x v="5"/>
    <x v="48"/>
  </r>
  <r>
    <n v="5"/>
    <n v="103"/>
    <x v="116"/>
    <s v="106000 Completed Constr not Classfd"/>
    <n v="1"/>
    <n v="0"/>
    <n v="0"/>
    <n v="0"/>
    <n v="0"/>
    <n v="0"/>
    <n v="0"/>
    <n v="0"/>
    <s v="Wyoming"/>
    <d v="2022-12-01T00:00:00"/>
    <d v="2023-12-01T00:00:00"/>
    <x v="5"/>
    <s v="Regulated Gas (103)"/>
    <s v="Cheyenne Light Fuel &amp; Power Co"/>
    <x v="5"/>
    <x v="48"/>
  </r>
  <r>
    <n v="5"/>
    <n v="103"/>
    <x v="116"/>
    <s v="106000 Completed Constr not Classfd"/>
    <n v="1"/>
    <n v="0"/>
    <n v="0"/>
    <n v="0"/>
    <n v="0"/>
    <n v="0"/>
    <n v="0"/>
    <n v="0"/>
    <s v="Wyoming"/>
    <d v="2022-12-01T00:00:00"/>
    <d v="2023-12-01T00:00:00"/>
    <x v="6"/>
    <s v="Regulated Gas (103)"/>
    <s v="Cheyenne Light Fuel &amp; Power Co"/>
    <x v="5"/>
    <x v="48"/>
  </r>
  <r>
    <n v="5"/>
    <n v="103"/>
    <x v="116"/>
    <s v="106000 Completed Constr not Classfd"/>
    <n v="1"/>
    <n v="0"/>
    <n v="0"/>
    <n v="0"/>
    <n v="0"/>
    <n v="0"/>
    <n v="0"/>
    <n v="0"/>
    <s v="Wyoming"/>
    <d v="2022-12-01T00:00:00"/>
    <d v="2023-12-01T00:00:00"/>
    <x v="7"/>
    <s v="Regulated Gas (103)"/>
    <s v="Cheyenne Light Fuel &amp; Power Co"/>
    <x v="5"/>
    <x v="48"/>
  </r>
  <r>
    <n v="5"/>
    <n v="103"/>
    <x v="116"/>
    <s v="106000 Completed Constr not Classfd"/>
    <n v="1"/>
    <n v="0"/>
    <n v="0"/>
    <n v="0"/>
    <n v="0"/>
    <n v="0"/>
    <n v="0"/>
    <n v="0"/>
    <s v="Wyoming"/>
    <d v="2022-12-01T00:00:00"/>
    <d v="2023-12-01T00:00:00"/>
    <x v="8"/>
    <s v="Regulated Gas (103)"/>
    <s v="Cheyenne Light Fuel &amp; Power Co"/>
    <x v="5"/>
    <x v="48"/>
  </r>
  <r>
    <n v="5"/>
    <n v="103"/>
    <x v="116"/>
    <s v="106000 Completed Constr not Classfd"/>
    <n v="1"/>
    <n v="0"/>
    <n v="0"/>
    <n v="0"/>
    <n v="0"/>
    <n v="0"/>
    <n v="0"/>
    <n v="0"/>
    <s v="Wyoming"/>
    <d v="2022-12-01T00:00:00"/>
    <d v="2023-12-01T00:00:00"/>
    <x v="9"/>
    <s v="Regulated Gas (103)"/>
    <s v="Cheyenne Light Fuel &amp; Power Co"/>
    <x v="5"/>
    <x v="48"/>
  </r>
  <r>
    <n v="5"/>
    <n v="103"/>
    <x v="116"/>
    <s v="106000 Completed Constr not Classfd"/>
    <n v="1"/>
    <n v="0"/>
    <n v="0"/>
    <n v="0"/>
    <n v="0"/>
    <n v="0"/>
    <n v="0"/>
    <n v="0"/>
    <s v="Wyoming"/>
    <d v="2022-12-01T00:00:00"/>
    <d v="2023-12-01T00:00:00"/>
    <x v="10"/>
    <s v="Regulated Gas (103)"/>
    <s v="Cheyenne Light Fuel &amp; Power Co"/>
    <x v="5"/>
    <x v="48"/>
  </r>
  <r>
    <n v="5"/>
    <n v="103"/>
    <x v="117"/>
    <s v="106000 Completed Constr not Classfd"/>
    <n v="1"/>
    <n v="0"/>
    <n v="0"/>
    <n v="0"/>
    <n v="0"/>
    <n v="0"/>
    <n v="0"/>
    <n v="0"/>
    <s v="Wyoming"/>
    <d v="2022-12-01T00:00:00"/>
    <d v="2023-12-01T00:00:00"/>
    <x v="11"/>
    <s v="Regulated Gas (103)"/>
    <s v="Cheyenne Light Fuel &amp; Power Co"/>
    <x v="5"/>
    <x v="48"/>
  </r>
  <r>
    <n v="5"/>
    <n v="103"/>
    <x v="117"/>
    <s v="106000 Completed Constr not Classfd"/>
    <n v="1"/>
    <n v="0"/>
    <n v="0"/>
    <n v="0"/>
    <n v="0"/>
    <n v="0"/>
    <n v="0"/>
    <n v="0"/>
    <s v="Wyoming"/>
    <d v="2022-12-01T00:00:00"/>
    <d v="2023-12-01T00:00:00"/>
    <x v="12"/>
    <s v="Regulated Gas (103)"/>
    <s v="Cheyenne Light Fuel &amp; Power Co"/>
    <x v="5"/>
    <x v="48"/>
  </r>
  <r>
    <n v="5"/>
    <n v="103"/>
    <x v="117"/>
    <s v="106000 Completed Constr not Classfd"/>
    <n v="1"/>
    <n v="0"/>
    <n v="0"/>
    <n v="0"/>
    <n v="0"/>
    <n v="0"/>
    <n v="0"/>
    <n v="0"/>
    <s v="Wyoming"/>
    <d v="2022-12-01T00:00:00"/>
    <d v="2023-12-01T00:00:00"/>
    <x v="0"/>
    <s v="Regulated Gas (103)"/>
    <s v="Cheyenne Light Fuel &amp; Power Co"/>
    <x v="5"/>
    <x v="48"/>
  </r>
  <r>
    <n v="5"/>
    <n v="103"/>
    <x v="117"/>
    <s v="106000 Completed Constr not Classfd"/>
    <n v="1"/>
    <n v="0"/>
    <n v="0"/>
    <n v="0"/>
    <n v="0"/>
    <n v="0"/>
    <n v="0"/>
    <n v="0"/>
    <s v="Wyoming"/>
    <d v="2022-12-01T00:00:00"/>
    <d v="2023-12-01T00:00:00"/>
    <x v="1"/>
    <s v="Regulated Gas (103)"/>
    <s v="Cheyenne Light Fuel &amp; Power Co"/>
    <x v="5"/>
    <x v="48"/>
  </r>
  <r>
    <n v="5"/>
    <n v="103"/>
    <x v="117"/>
    <s v="106000 Completed Constr not Classfd"/>
    <n v="1"/>
    <n v="0"/>
    <n v="0"/>
    <n v="0"/>
    <n v="0"/>
    <n v="0"/>
    <n v="0"/>
    <n v="0"/>
    <s v="Wyoming"/>
    <d v="2022-12-01T00:00:00"/>
    <d v="2023-12-01T00:00:00"/>
    <x v="2"/>
    <s v="Regulated Gas (103)"/>
    <s v="Cheyenne Light Fuel &amp; Power Co"/>
    <x v="5"/>
    <x v="48"/>
  </r>
  <r>
    <n v="5"/>
    <n v="103"/>
    <x v="117"/>
    <s v="106000 Completed Constr not Classfd"/>
    <n v="1"/>
    <n v="0"/>
    <n v="0"/>
    <n v="0"/>
    <n v="0"/>
    <n v="0"/>
    <n v="0"/>
    <n v="0"/>
    <s v="Wyoming"/>
    <d v="2022-12-01T00:00:00"/>
    <d v="2023-12-01T00:00:00"/>
    <x v="3"/>
    <s v="Regulated Gas (103)"/>
    <s v="Cheyenne Light Fuel &amp; Power Co"/>
    <x v="5"/>
    <x v="48"/>
  </r>
  <r>
    <n v="5"/>
    <n v="103"/>
    <x v="117"/>
    <s v="106000 Completed Constr not Classfd"/>
    <n v="1"/>
    <n v="0"/>
    <n v="0"/>
    <n v="0"/>
    <n v="0"/>
    <n v="0"/>
    <n v="0"/>
    <n v="0"/>
    <s v="Wyoming"/>
    <d v="2022-12-01T00:00:00"/>
    <d v="2023-12-01T00:00:00"/>
    <x v="4"/>
    <s v="Regulated Gas (103)"/>
    <s v="Cheyenne Light Fuel &amp; Power Co"/>
    <x v="5"/>
    <x v="48"/>
  </r>
  <r>
    <n v="5"/>
    <n v="103"/>
    <x v="117"/>
    <s v="106000 Completed Constr not Classfd"/>
    <n v="1"/>
    <n v="0"/>
    <n v="0"/>
    <n v="0"/>
    <n v="0"/>
    <n v="0"/>
    <n v="0"/>
    <n v="0"/>
    <s v="Wyoming"/>
    <d v="2022-12-01T00:00:00"/>
    <d v="2023-12-01T00:00:00"/>
    <x v="5"/>
    <s v="Regulated Gas (103)"/>
    <s v="Cheyenne Light Fuel &amp; Power Co"/>
    <x v="5"/>
    <x v="48"/>
  </r>
  <r>
    <n v="5"/>
    <n v="103"/>
    <x v="117"/>
    <s v="106000 Completed Constr not Classfd"/>
    <n v="1"/>
    <n v="0"/>
    <n v="0"/>
    <n v="0"/>
    <n v="0"/>
    <n v="0"/>
    <n v="0"/>
    <n v="0"/>
    <s v="Wyoming"/>
    <d v="2022-12-01T00:00:00"/>
    <d v="2023-12-01T00:00:00"/>
    <x v="6"/>
    <s v="Regulated Gas (103)"/>
    <s v="Cheyenne Light Fuel &amp; Power Co"/>
    <x v="5"/>
    <x v="48"/>
  </r>
  <r>
    <n v="5"/>
    <n v="103"/>
    <x v="117"/>
    <s v="106000 Completed Constr not Classfd"/>
    <n v="1"/>
    <n v="0"/>
    <n v="0"/>
    <n v="0"/>
    <n v="0"/>
    <n v="0"/>
    <n v="0"/>
    <n v="0"/>
    <s v="Wyoming"/>
    <d v="2022-12-01T00:00:00"/>
    <d v="2023-12-01T00:00:00"/>
    <x v="7"/>
    <s v="Regulated Gas (103)"/>
    <s v="Cheyenne Light Fuel &amp; Power Co"/>
    <x v="5"/>
    <x v="48"/>
  </r>
  <r>
    <n v="5"/>
    <n v="103"/>
    <x v="117"/>
    <s v="106000 Completed Constr not Classfd"/>
    <n v="1"/>
    <n v="0"/>
    <n v="0"/>
    <n v="0"/>
    <n v="0"/>
    <n v="0"/>
    <n v="0"/>
    <n v="0"/>
    <s v="Wyoming"/>
    <d v="2022-12-01T00:00:00"/>
    <d v="2023-12-01T00:00:00"/>
    <x v="8"/>
    <s v="Regulated Gas (103)"/>
    <s v="Cheyenne Light Fuel &amp; Power Co"/>
    <x v="5"/>
    <x v="48"/>
  </r>
  <r>
    <n v="5"/>
    <n v="103"/>
    <x v="117"/>
    <s v="106000 Completed Constr not Classfd"/>
    <n v="1"/>
    <n v="0"/>
    <n v="0"/>
    <n v="0"/>
    <n v="0"/>
    <n v="0"/>
    <n v="0"/>
    <n v="0"/>
    <s v="Wyoming"/>
    <d v="2022-12-01T00:00:00"/>
    <d v="2023-12-01T00:00:00"/>
    <x v="9"/>
    <s v="Regulated Gas (103)"/>
    <s v="Cheyenne Light Fuel &amp; Power Co"/>
    <x v="5"/>
    <x v="48"/>
  </r>
  <r>
    <n v="5"/>
    <n v="103"/>
    <x v="117"/>
    <s v="106000 Completed Constr not Classfd"/>
    <n v="1"/>
    <n v="0"/>
    <n v="0"/>
    <n v="0"/>
    <n v="0"/>
    <n v="0"/>
    <n v="0"/>
    <n v="0"/>
    <s v="Wyoming"/>
    <d v="2022-12-01T00:00:00"/>
    <d v="2023-12-01T00:00:00"/>
    <x v="10"/>
    <s v="Regulated Gas (103)"/>
    <s v="Cheyenne Light Fuel &amp; Power Co"/>
    <x v="5"/>
    <x v="48"/>
  </r>
  <r>
    <n v="5"/>
    <n v="103"/>
    <x v="118"/>
    <s v="106000 Completed Constr not Classfd"/>
    <n v="1"/>
    <n v="0"/>
    <n v="0"/>
    <n v="0"/>
    <n v="0"/>
    <n v="0"/>
    <n v="0"/>
    <n v="0"/>
    <s v="Wyoming"/>
    <d v="2022-12-01T00:00:00"/>
    <d v="2023-12-01T00:00:00"/>
    <x v="11"/>
    <s v="Regulated Gas (103)"/>
    <s v="Cheyenne Light Fuel &amp; Power Co"/>
    <x v="5"/>
    <x v="49"/>
  </r>
  <r>
    <n v="5"/>
    <n v="103"/>
    <x v="118"/>
    <s v="106000 Completed Constr not Classfd"/>
    <n v="1"/>
    <n v="0"/>
    <n v="0"/>
    <n v="0"/>
    <n v="0"/>
    <n v="0"/>
    <n v="0"/>
    <n v="0"/>
    <s v="Wyoming"/>
    <d v="2022-12-01T00:00:00"/>
    <d v="2023-12-01T00:00:00"/>
    <x v="12"/>
    <s v="Regulated Gas (103)"/>
    <s v="Cheyenne Light Fuel &amp; Power Co"/>
    <x v="5"/>
    <x v="49"/>
  </r>
  <r>
    <n v="5"/>
    <n v="103"/>
    <x v="118"/>
    <s v="106000 Completed Constr not Classfd"/>
    <n v="1"/>
    <n v="0"/>
    <n v="0"/>
    <n v="0"/>
    <n v="0"/>
    <n v="0"/>
    <n v="0"/>
    <n v="0"/>
    <s v="Wyoming"/>
    <d v="2022-12-01T00:00:00"/>
    <d v="2023-12-01T00:00:00"/>
    <x v="0"/>
    <s v="Regulated Gas (103)"/>
    <s v="Cheyenne Light Fuel &amp; Power Co"/>
    <x v="5"/>
    <x v="49"/>
  </r>
  <r>
    <n v="5"/>
    <n v="103"/>
    <x v="118"/>
    <s v="106000 Completed Constr not Classfd"/>
    <n v="1"/>
    <n v="0"/>
    <n v="0"/>
    <n v="0"/>
    <n v="0"/>
    <n v="0"/>
    <n v="0"/>
    <n v="0"/>
    <s v="Wyoming"/>
    <d v="2022-12-01T00:00:00"/>
    <d v="2023-12-01T00:00:00"/>
    <x v="1"/>
    <s v="Regulated Gas (103)"/>
    <s v="Cheyenne Light Fuel &amp; Power Co"/>
    <x v="5"/>
    <x v="49"/>
  </r>
  <r>
    <n v="5"/>
    <n v="103"/>
    <x v="118"/>
    <s v="106000 Completed Constr not Classfd"/>
    <n v="1"/>
    <n v="0"/>
    <n v="0"/>
    <n v="0"/>
    <n v="0"/>
    <n v="0"/>
    <n v="0"/>
    <n v="0"/>
    <s v="Wyoming"/>
    <d v="2022-12-01T00:00:00"/>
    <d v="2023-12-01T00:00:00"/>
    <x v="2"/>
    <s v="Regulated Gas (103)"/>
    <s v="Cheyenne Light Fuel &amp; Power Co"/>
    <x v="5"/>
    <x v="49"/>
  </r>
  <r>
    <n v="5"/>
    <n v="103"/>
    <x v="118"/>
    <s v="106000 Completed Constr not Classfd"/>
    <n v="1"/>
    <n v="0"/>
    <n v="0"/>
    <n v="0"/>
    <n v="0"/>
    <n v="0"/>
    <n v="0"/>
    <n v="0"/>
    <s v="Wyoming"/>
    <d v="2022-12-01T00:00:00"/>
    <d v="2023-12-01T00:00:00"/>
    <x v="3"/>
    <s v="Regulated Gas (103)"/>
    <s v="Cheyenne Light Fuel &amp; Power Co"/>
    <x v="5"/>
    <x v="49"/>
  </r>
  <r>
    <n v="5"/>
    <n v="103"/>
    <x v="118"/>
    <s v="106000 Completed Constr not Classfd"/>
    <n v="1"/>
    <n v="0"/>
    <n v="0"/>
    <n v="0"/>
    <n v="0"/>
    <n v="0"/>
    <n v="0"/>
    <n v="0"/>
    <s v="Wyoming"/>
    <d v="2022-12-01T00:00:00"/>
    <d v="2023-12-01T00:00:00"/>
    <x v="4"/>
    <s v="Regulated Gas (103)"/>
    <s v="Cheyenne Light Fuel &amp; Power Co"/>
    <x v="5"/>
    <x v="49"/>
  </r>
  <r>
    <n v="5"/>
    <n v="103"/>
    <x v="118"/>
    <s v="106000 Completed Constr not Classfd"/>
    <n v="1"/>
    <n v="0"/>
    <n v="0"/>
    <n v="0"/>
    <n v="0"/>
    <n v="0"/>
    <n v="0"/>
    <n v="0"/>
    <s v="Wyoming"/>
    <d v="2022-12-01T00:00:00"/>
    <d v="2023-12-01T00:00:00"/>
    <x v="5"/>
    <s v="Regulated Gas (103)"/>
    <s v="Cheyenne Light Fuel &amp; Power Co"/>
    <x v="5"/>
    <x v="49"/>
  </r>
  <r>
    <n v="5"/>
    <n v="103"/>
    <x v="118"/>
    <s v="106000 Completed Constr not Classfd"/>
    <n v="1"/>
    <n v="0"/>
    <n v="0"/>
    <n v="0"/>
    <n v="0"/>
    <n v="0"/>
    <n v="0"/>
    <n v="0"/>
    <s v="Wyoming"/>
    <d v="2022-12-01T00:00:00"/>
    <d v="2023-12-01T00:00:00"/>
    <x v="6"/>
    <s v="Regulated Gas (103)"/>
    <s v="Cheyenne Light Fuel &amp; Power Co"/>
    <x v="5"/>
    <x v="49"/>
  </r>
  <r>
    <n v="5"/>
    <n v="103"/>
    <x v="118"/>
    <s v="106000 Completed Constr not Classfd"/>
    <n v="1"/>
    <n v="0"/>
    <n v="0"/>
    <n v="0"/>
    <n v="0"/>
    <n v="0"/>
    <n v="0"/>
    <n v="0"/>
    <s v="Wyoming"/>
    <d v="2022-12-01T00:00:00"/>
    <d v="2023-12-01T00:00:00"/>
    <x v="7"/>
    <s v="Regulated Gas (103)"/>
    <s v="Cheyenne Light Fuel &amp; Power Co"/>
    <x v="5"/>
    <x v="49"/>
  </r>
  <r>
    <n v="5"/>
    <n v="103"/>
    <x v="118"/>
    <s v="106000 Completed Constr not Classfd"/>
    <n v="1"/>
    <n v="0"/>
    <n v="0"/>
    <n v="0"/>
    <n v="0"/>
    <n v="0"/>
    <n v="0"/>
    <n v="0"/>
    <s v="Wyoming"/>
    <d v="2022-12-01T00:00:00"/>
    <d v="2023-12-01T00:00:00"/>
    <x v="8"/>
    <s v="Regulated Gas (103)"/>
    <s v="Cheyenne Light Fuel &amp; Power Co"/>
    <x v="5"/>
    <x v="49"/>
  </r>
  <r>
    <n v="5"/>
    <n v="103"/>
    <x v="118"/>
    <s v="106000 Completed Constr not Classfd"/>
    <n v="1"/>
    <n v="0"/>
    <n v="0"/>
    <n v="0"/>
    <n v="0"/>
    <n v="0"/>
    <n v="0"/>
    <n v="0"/>
    <s v="Wyoming"/>
    <d v="2022-12-01T00:00:00"/>
    <d v="2023-12-01T00:00:00"/>
    <x v="9"/>
    <s v="Regulated Gas (103)"/>
    <s v="Cheyenne Light Fuel &amp; Power Co"/>
    <x v="5"/>
    <x v="49"/>
  </r>
  <r>
    <n v="5"/>
    <n v="103"/>
    <x v="118"/>
    <s v="106000 Completed Constr not Classfd"/>
    <n v="1"/>
    <n v="0"/>
    <n v="0"/>
    <n v="0"/>
    <n v="0"/>
    <n v="0"/>
    <n v="0"/>
    <n v="0"/>
    <s v="Wyoming"/>
    <d v="2022-12-01T00:00:00"/>
    <d v="2023-12-01T00:00:00"/>
    <x v="10"/>
    <s v="Regulated Gas (103)"/>
    <s v="Cheyenne Light Fuel &amp; Power Co"/>
    <x v="5"/>
    <x v="49"/>
  </r>
  <r>
    <n v="5"/>
    <n v="103"/>
    <x v="119"/>
    <s v="106000 Completed Constr not Classfd"/>
    <n v="1"/>
    <n v="0"/>
    <n v="0"/>
    <n v="0"/>
    <n v="0"/>
    <n v="0"/>
    <n v="0"/>
    <n v="0"/>
    <s v="Wyoming"/>
    <d v="2022-12-01T00:00:00"/>
    <d v="2023-12-01T00:00:00"/>
    <x v="11"/>
    <s v="Regulated Gas (103)"/>
    <s v="Cheyenne Light Fuel &amp; Power Co"/>
    <x v="5"/>
    <x v="50"/>
  </r>
  <r>
    <n v="5"/>
    <n v="103"/>
    <x v="119"/>
    <s v="106000 Completed Constr not Classfd"/>
    <n v="1"/>
    <n v="0"/>
    <n v="0"/>
    <n v="0"/>
    <n v="0"/>
    <n v="0"/>
    <n v="0"/>
    <n v="0"/>
    <s v="Wyoming"/>
    <d v="2022-12-01T00:00:00"/>
    <d v="2023-12-01T00:00:00"/>
    <x v="12"/>
    <s v="Regulated Gas (103)"/>
    <s v="Cheyenne Light Fuel &amp; Power Co"/>
    <x v="5"/>
    <x v="50"/>
  </r>
  <r>
    <n v="5"/>
    <n v="103"/>
    <x v="119"/>
    <s v="106000 Completed Constr not Classfd"/>
    <n v="1"/>
    <n v="0"/>
    <n v="0"/>
    <n v="0"/>
    <n v="0"/>
    <n v="0"/>
    <n v="0"/>
    <n v="0"/>
    <s v="Wyoming"/>
    <d v="2022-12-01T00:00:00"/>
    <d v="2023-12-01T00:00:00"/>
    <x v="0"/>
    <s v="Regulated Gas (103)"/>
    <s v="Cheyenne Light Fuel &amp; Power Co"/>
    <x v="5"/>
    <x v="50"/>
  </r>
  <r>
    <n v="5"/>
    <n v="103"/>
    <x v="119"/>
    <s v="106000 Completed Constr not Classfd"/>
    <n v="1"/>
    <n v="0"/>
    <n v="0"/>
    <n v="0"/>
    <n v="0"/>
    <n v="0"/>
    <n v="0"/>
    <n v="0"/>
    <s v="Wyoming"/>
    <d v="2022-12-01T00:00:00"/>
    <d v="2023-12-01T00:00:00"/>
    <x v="1"/>
    <s v="Regulated Gas (103)"/>
    <s v="Cheyenne Light Fuel &amp; Power Co"/>
    <x v="5"/>
    <x v="50"/>
  </r>
  <r>
    <n v="5"/>
    <n v="103"/>
    <x v="119"/>
    <s v="106000 Completed Constr not Classfd"/>
    <n v="1"/>
    <n v="0"/>
    <n v="0"/>
    <n v="0"/>
    <n v="0"/>
    <n v="0"/>
    <n v="0"/>
    <n v="0"/>
    <s v="Wyoming"/>
    <d v="2022-12-01T00:00:00"/>
    <d v="2023-12-01T00:00:00"/>
    <x v="2"/>
    <s v="Regulated Gas (103)"/>
    <s v="Cheyenne Light Fuel &amp; Power Co"/>
    <x v="5"/>
    <x v="50"/>
  </r>
  <r>
    <n v="5"/>
    <n v="103"/>
    <x v="119"/>
    <s v="106000 Completed Constr not Classfd"/>
    <n v="1"/>
    <n v="0"/>
    <n v="0"/>
    <n v="0"/>
    <n v="0"/>
    <n v="0"/>
    <n v="0"/>
    <n v="0"/>
    <s v="Wyoming"/>
    <d v="2022-12-01T00:00:00"/>
    <d v="2023-12-01T00:00:00"/>
    <x v="3"/>
    <s v="Regulated Gas (103)"/>
    <s v="Cheyenne Light Fuel &amp; Power Co"/>
    <x v="5"/>
    <x v="50"/>
  </r>
  <r>
    <n v="5"/>
    <n v="103"/>
    <x v="119"/>
    <s v="106000 Completed Constr not Classfd"/>
    <n v="1"/>
    <n v="0"/>
    <n v="0"/>
    <n v="0"/>
    <n v="0"/>
    <n v="0"/>
    <n v="0"/>
    <n v="0"/>
    <s v="Wyoming"/>
    <d v="2022-12-01T00:00:00"/>
    <d v="2023-12-01T00:00:00"/>
    <x v="4"/>
    <s v="Regulated Gas (103)"/>
    <s v="Cheyenne Light Fuel &amp; Power Co"/>
    <x v="5"/>
    <x v="50"/>
  </r>
  <r>
    <n v="5"/>
    <n v="103"/>
    <x v="119"/>
    <s v="106000 Completed Constr not Classfd"/>
    <n v="1"/>
    <n v="0"/>
    <n v="0"/>
    <n v="0"/>
    <n v="0"/>
    <n v="0"/>
    <n v="0"/>
    <n v="0"/>
    <s v="Wyoming"/>
    <d v="2022-12-01T00:00:00"/>
    <d v="2023-12-01T00:00:00"/>
    <x v="5"/>
    <s v="Regulated Gas (103)"/>
    <s v="Cheyenne Light Fuel &amp; Power Co"/>
    <x v="5"/>
    <x v="50"/>
  </r>
  <r>
    <n v="5"/>
    <n v="103"/>
    <x v="119"/>
    <s v="106000 Completed Constr not Classfd"/>
    <n v="1"/>
    <n v="0"/>
    <n v="0"/>
    <n v="0"/>
    <n v="0"/>
    <n v="0"/>
    <n v="0"/>
    <n v="0"/>
    <s v="Wyoming"/>
    <d v="2022-12-01T00:00:00"/>
    <d v="2023-12-01T00:00:00"/>
    <x v="6"/>
    <s v="Regulated Gas (103)"/>
    <s v="Cheyenne Light Fuel &amp; Power Co"/>
    <x v="5"/>
    <x v="50"/>
  </r>
  <r>
    <n v="5"/>
    <n v="103"/>
    <x v="119"/>
    <s v="106000 Completed Constr not Classfd"/>
    <n v="1"/>
    <n v="0"/>
    <n v="0"/>
    <n v="0"/>
    <n v="0"/>
    <n v="0"/>
    <n v="0"/>
    <n v="0"/>
    <s v="Wyoming"/>
    <d v="2022-12-01T00:00:00"/>
    <d v="2023-12-01T00:00:00"/>
    <x v="7"/>
    <s v="Regulated Gas (103)"/>
    <s v="Cheyenne Light Fuel &amp; Power Co"/>
    <x v="5"/>
    <x v="50"/>
  </r>
  <r>
    <n v="5"/>
    <n v="103"/>
    <x v="119"/>
    <s v="106000 Completed Constr not Classfd"/>
    <n v="1"/>
    <n v="0"/>
    <n v="0"/>
    <n v="0"/>
    <n v="0"/>
    <n v="0"/>
    <n v="0"/>
    <n v="0"/>
    <s v="Wyoming"/>
    <d v="2022-12-01T00:00:00"/>
    <d v="2023-12-01T00:00:00"/>
    <x v="8"/>
    <s v="Regulated Gas (103)"/>
    <s v="Cheyenne Light Fuel &amp; Power Co"/>
    <x v="5"/>
    <x v="50"/>
  </r>
  <r>
    <n v="5"/>
    <n v="103"/>
    <x v="119"/>
    <s v="106000 Completed Constr not Classfd"/>
    <n v="1"/>
    <n v="0"/>
    <n v="0"/>
    <n v="0"/>
    <n v="0"/>
    <n v="0"/>
    <n v="0"/>
    <n v="0"/>
    <s v="Wyoming"/>
    <d v="2022-12-01T00:00:00"/>
    <d v="2023-12-01T00:00:00"/>
    <x v="9"/>
    <s v="Regulated Gas (103)"/>
    <s v="Cheyenne Light Fuel &amp; Power Co"/>
    <x v="5"/>
    <x v="50"/>
  </r>
  <r>
    <n v="5"/>
    <n v="103"/>
    <x v="119"/>
    <s v="106000 Completed Constr not Classfd"/>
    <n v="1"/>
    <n v="0"/>
    <n v="0"/>
    <n v="0"/>
    <n v="0"/>
    <n v="0"/>
    <n v="0"/>
    <n v="0"/>
    <s v="Wyoming"/>
    <d v="2022-12-01T00:00:00"/>
    <d v="2023-12-01T00:00:00"/>
    <x v="10"/>
    <s v="Regulated Gas (103)"/>
    <s v="Cheyenne Light Fuel &amp; Power Co"/>
    <x v="5"/>
    <x v="50"/>
  </r>
  <r>
    <n v="5"/>
    <n v="103"/>
    <x v="120"/>
    <s v="106000 Completed Constr not Classfd"/>
    <n v="1"/>
    <n v="0"/>
    <n v="0"/>
    <n v="0"/>
    <n v="0"/>
    <n v="0"/>
    <n v="0"/>
    <n v="0"/>
    <s v="Wyoming"/>
    <d v="2022-12-01T00:00:00"/>
    <d v="2023-12-01T00:00:00"/>
    <x v="11"/>
    <s v="Regulated Gas (103)"/>
    <s v="Cheyenne Light Fuel &amp; Power Co"/>
    <x v="5"/>
    <x v="51"/>
  </r>
  <r>
    <n v="5"/>
    <n v="103"/>
    <x v="120"/>
    <s v="106000 Completed Constr not Classfd"/>
    <n v="1"/>
    <n v="0"/>
    <n v="0"/>
    <n v="0"/>
    <n v="0"/>
    <n v="0"/>
    <n v="0"/>
    <n v="0"/>
    <s v="Wyoming"/>
    <d v="2022-12-01T00:00:00"/>
    <d v="2023-12-01T00:00:00"/>
    <x v="12"/>
    <s v="Regulated Gas (103)"/>
    <s v="Cheyenne Light Fuel &amp; Power Co"/>
    <x v="5"/>
    <x v="51"/>
  </r>
  <r>
    <n v="5"/>
    <n v="103"/>
    <x v="120"/>
    <s v="106000 Completed Constr not Classfd"/>
    <n v="1"/>
    <n v="0"/>
    <n v="0"/>
    <n v="0"/>
    <n v="0"/>
    <n v="0"/>
    <n v="0"/>
    <n v="0"/>
    <s v="Wyoming"/>
    <d v="2022-12-01T00:00:00"/>
    <d v="2023-12-01T00:00:00"/>
    <x v="0"/>
    <s v="Regulated Gas (103)"/>
    <s v="Cheyenne Light Fuel &amp; Power Co"/>
    <x v="5"/>
    <x v="51"/>
  </r>
  <r>
    <n v="5"/>
    <n v="103"/>
    <x v="120"/>
    <s v="106000 Completed Constr not Classfd"/>
    <n v="1"/>
    <n v="0"/>
    <n v="0"/>
    <n v="0"/>
    <n v="0"/>
    <n v="0"/>
    <n v="0"/>
    <n v="0"/>
    <s v="Wyoming"/>
    <d v="2022-12-01T00:00:00"/>
    <d v="2023-12-01T00:00:00"/>
    <x v="1"/>
    <s v="Regulated Gas (103)"/>
    <s v="Cheyenne Light Fuel &amp; Power Co"/>
    <x v="5"/>
    <x v="51"/>
  </r>
  <r>
    <n v="5"/>
    <n v="103"/>
    <x v="120"/>
    <s v="106000 Completed Constr not Classfd"/>
    <n v="1"/>
    <n v="0"/>
    <n v="0"/>
    <n v="0"/>
    <n v="0"/>
    <n v="0"/>
    <n v="0"/>
    <n v="0"/>
    <s v="Wyoming"/>
    <d v="2022-12-01T00:00:00"/>
    <d v="2023-12-01T00:00:00"/>
    <x v="2"/>
    <s v="Regulated Gas (103)"/>
    <s v="Cheyenne Light Fuel &amp; Power Co"/>
    <x v="5"/>
    <x v="51"/>
  </r>
  <r>
    <n v="5"/>
    <n v="103"/>
    <x v="120"/>
    <s v="106000 Completed Constr not Classfd"/>
    <n v="1"/>
    <n v="0"/>
    <n v="0"/>
    <n v="0"/>
    <n v="0"/>
    <n v="0"/>
    <n v="0"/>
    <n v="0"/>
    <s v="Wyoming"/>
    <d v="2022-12-01T00:00:00"/>
    <d v="2023-12-01T00:00:00"/>
    <x v="3"/>
    <s v="Regulated Gas (103)"/>
    <s v="Cheyenne Light Fuel &amp; Power Co"/>
    <x v="5"/>
    <x v="51"/>
  </r>
  <r>
    <n v="5"/>
    <n v="103"/>
    <x v="120"/>
    <s v="106000 Completed Constr not Classfd"/>
    <n v="1"/>
    <n v="0"/>
    <n v="0"/>
    <n v="0"/>
    <n v="0"/>
    <n v="0"/>
    <n v="0"/>
    <n v="0"/>
    <s v="Wyoming"/>
    <d v="2022-12-01T00:00:00"/>
    <d v="2023-12-01T00:00:00"/>
    <x v="4"/>
    <s v="Regulated Gas (103)"/>
    <s v="Cheyenne Light Fuel &amp; Power Co"/>
    <x v="5"/>
    <x v="51"/>
  </r>
  <r>
    <n v="5"/>
    <n v="103"/>
    <x v="120"/>
    <s v="106000 Completed Constr not Classfd"/>
    <n v="1"/>
    <n v="0"/>
    <n v="0"/>
    <n v="0"/>
    <n v="0"/>
    <n v="0"/>
    <n v="0"/>
    <n v="0"/>
    <s v="Wyoming"/>
    <d v="2022-12-01T00:00:00"/>
    <d v="2023-12-01T00:00:00"/>
    <x v="5"/>
    <s v="Regulated Gas (103)"/>
    <s v="Cheyenne Light Fuel &amp; Power Co"/>
    <x v="5"/>
    <x v="51"/>
  </r>
  <r>
    <n v="5"/>
    <n v="103"/>
    <x v="120"/>
    <s v="106000 Completed Constr not Classfd"/>
    <n v="1"/>
    <n v="0"/>
    <n v="0"/>
    <n v="0"/>
    <n v="0"/>
    <n v="0"/>
    <n v="0"/>
    <n v="0"/>
    <s v="Wyoming"/>
    <d v="2022-12-01T00:00:00"/>
    <d v="2023-12-01T00:00:00"/>
    <x v="6"/>
    <s v="Regulated Gas (103)"/>
    <s v="Cheyenne Light Fuel &amp; Power Co"/>
    <x v="5"/>
    <x v="51"/>
  </r>
  <r>
    <n v="5"/>
    <n v="103"/>
    <x v="120"/>
    <s v="106000 Completed Constr not Classfd"/>
    <n v="1"/>
    <n v="0"/>
    <n v="0"/>
    <n v="0"/>
    <n v="0"/>
    <n v="0"/>
    <n v="0"/>
    <n v="0"/>
    <s v="Wyoming"/>
    <d v="2022-12-01T00:00:00"/>
    <d v="2023-12-01T00:00:00"/>
    <x v="7"/>
    <s v="Regulated Gas (103)"/>
    <s v="Cheyenne Light Fuel &amp; Power Co"/>
    <x v="5"/>
    <x v="51"/>
  </r>
  <r>
    <n v="5"/>
    <n v="103"/>
    <x v="120"/>
    <s v="106000 Completed Constr not Classfd"/>
    <n v="1"/>
    <n v="0"/>
    <n v="0"/>
    <n v="0"/>
    <n v="0"/>
    <n v="0"/>
    <n v="0"/>
    <n v="0"/>
    <s v="Wyoming"/>
    <d v="2022-12-01T00:00:00"/>
    <d v="2023-12-01T00:00:00"/>
    <x v="8"/>
    <s v="Regulated Gas (103)"/>
    <s v="Cheyenne Light Fuel &amp; Power Co"/>
    <x v="5"/>
    <x v="51"/>
  </r>
  <r>
    <n v="5"/>
    <n v="103"/>
    <x v="120"/>
    <s v="106000 Completed Constr not Classfd"/>
    <n v="1"/>
    <n v="0"/>
    <n v="0"/>
    <n v="0"/>
    <n v="0"/>
    <n v="0"/>
    <n v="0"/>
    <n v="0"/>
    <s v="Wyoming"/>
    <d v="2022-12-01T00:00:00"/>
    <d v="2023-12-01T00:00:00"/>
    <x v="9"/>
    <s v="Regulated Gas (103)"/>
    <s v="Cheyenne Light Fuel &amp; Power Co"/>
    <x v="5"/>
    <x v="51"/>
  </r>
  <r>
    <n v="5"/>
    <n v="103"/>
    <x v="120"/>
    <s v="106000 Completed Constr not Classfd"/>
    <n v="1"/>
    <n v="0"/>
    <n v="0"/>
    <n v="0"/>
    <n v="0"/>
    <n v="0"/>
    <n v="0"/>
    <n v="0"/>
    <s v="Wyoming"/>
    <d v="2022-12-01T00:00:00"/>
    <d v="2023-12-01T00:00:00"/>
    <x v="10"/>
    <s v="Regulated Gas (103)"/>
    <s v="Cheyenne Light Fuel &amp; Power Co"/>
    <x v="5"/>
    <x v="51"/>
  </r>
  <r>
    <n v="5"/>
    <n v="103"/>
    <x v="121"/>
    <s v="106000 Completed Constr not Classfd"/>
    <n v="1"/>
    <n v="0"/>
    <n v="0"/>
    <n v="0"/>
    <n v="0"/>
    <n v="0"/>
    <n v="0"/>
    <n v="0"/>
    <s v="Wyoming"/>
    <d v="2022-12-01T00:00:00"/>
    <d v="2023-12-01T00:00:00"/>
    <x v="11"/>
    <s v="Regulated Gas (103)"/>
    <s v="Cheyenne Light Fuel &amp; Power Co"/>
    <x v="5"/>
    <x v="52"/>
  </r>
  <r>
    <n v="5"/>
    <n v="103"/>
    <x v="121"/>
    <s v="106000 Completed Constr not Classfd"/>
    <n v="1"/>
    <n v="0"/>
    <n v="0"/>
    <n v="0"/>
    <n v="0"/>
    <n v="0"/>
    <n v="0"/>
    <n v="0"/>
    <s v="Wyoming"/>
    <d v="2022-12-01T00:00:00"/>
    <d v="2023-12-01T00:00:00"/>
    <x v="12"/>
    <s v="Regulated Gas (103)"/>
    <s v="Cheyenne Light Fuel &amp; Power Co"/>
    <x v="5"/>
    <x v="52"/>
  </r>
  <r>
    <n v="5"/>
    <n v="103"/>
    <x v="121"/>
    <s v="106000 Completed Constr not Classfd"/>
    <n v="1"/>
    <n v="0"/>
    <n v="0"/>
    <n v="0"/>
    <n v="0"/>
    <n v="0"/>
    <n v="0"/>
    <n v="0"/>
    <s v="Wyoming"/>
    <d v="2022-12-01T00:00:00"/>
    <d v="2023-12-01T00:00:00"/>
    <x v="0"/>
    <s v="Regulated Gas (103)"/>
    <s v="Cheyenne Light Fuel &amp; Power Co"/>
    <x v="5"/>
    <x v="52"/>
  </r>
  <r>
    <n v="5"/>
    <n v="103"/>
    <x v="121"/>
    <s v="106000 Completed Constr not Classfd"/>
    <n v="1"/>
    <n v="0"/>
    <n v="0"/>
    <n v="0"/>
    <n v="0"/>
    <n v="0"/>
    <n v="0"/>
    <n v="0"/>
    <s v="Wyoming"/>
    <d v="2022-12-01T00:00:00"/>
    <d v="2023-12-01T00:00:00"/>
    <x v="1"/>
    <s v="Regulated Gas (103)"/>
    <s v="Cheyenne Light Fuel &amp; Power Co"/>
    <x v="5"/>
    <x v="52"/>
  </r>
  <r>
    <n v="5"/>
    <n v="103"/>
    <x v="121"/>
    <s v="106000 Completed Constr not Classfd"/>
    <n v="1"/>
    <n v="0"/>
    <n v="0"/>
    <n v="0"/>
    <n v="0"/>
    <n v="0"/>
    <n v="0"/>
    <n v="0"/>
    <s v="Wyoming"/>
    <d v="2022-12-01T00:00:00"/>
    <d v="2023-12-01T00:00:00"/>
    <x v="2"/>
    <s v="Regulated Gas (103)"/>
    <s v="Cheyenne Light Fuel &amp; Power Co"/>
    <x v="5"/>
    <x v="52"/>
  </r>
  <r>
    <n v="5"/>
    <n v="103"/>
    <x v="121"/>
    <s v="106000 Completed Constr not Classfd"/>
    <n v="1"/>
    <n v="0"/>
    <n v="0"/>
    <n v="0"/>
    <n v="0"/>
    <n v="0"/>
    <n v="0"/>
    <n v="0"/>
    <s v="Wyoming"/>
    <d v="2022-12-01T00:00:00"/>
    <d v="2023-12-01T00:00:00"/>
    <x v="3"/>
    <s v="Regulated Gas (103)"/>
    <s v="Cheyenne Light Fuel &amp; Power Co"/>
    <x v="5"/>
    <x v="52"/>
  </r>
  <r>
    <n v="5"/>
    <n v="103"/>
    <x v="121"/>
    <s v="106000 Completed Constr not Classfd"/>
    <n v="1"/>
    <n v="0"/>
    <n v="0"/>
    <n v="0"/>
    <n v="0"/>
    <n v="0"/>
    <n v="0"/>
    <n v="0"/>
    <s v="Wyoming"/>
    <d v="2022-12-01T00:00:00"/>
    <d v="2023-12-01T00:00:00"/>
    <x v="4"/>
    <s v="Regulated Gas (103)"/>
    <s v="Cheyenne Light Fuel &amp; Power Co"/>
    <x v="5"/>
    <x v="52"/>
  </r>
  <r>
    <n v="5"/>
    <n v="103"/>
    <x v="121"/>
    <s v="106000 Completed Constr not Classfd"/>
    <n v="1"/>
    <n v="0"/>
    <n v="0"/>
    <n v="0"/>
    <n v="0"/>
    <n v="0"/>
    <n v="0"/>
    <n v="0"/>
    <s v="Wyoming"/>
    <d v="2022-12-01T00:00:00"/>
    <d v="2023-12-01T00:00:00"/>
    <x v="5"/>
    <s v="Regulated Gas (103)"/>
    <s v="Cheyenne Light Fuel &amp; Power Co"/>
    <x v="5"/>
    <x v="52"/>
  </r>
  <r>
    <n v="5"/>
    <n v="103"/>
    <x v="121"/>
    <s v="106000 Completed Constr not Classfd"/>
    <n v="1"/>
    <n v="0"/>
    <n v="0"/>
    <n v="0"/>
    <n v="0"/>
    <n v="0"/>
    <n v="0"/>
    <n v="0"/>
    <s v="Wyoming"/>
    <d v="2022-12-01T00:00:00"/>
    <d v="2023-12-01T00:00:00"/>
    <x v="6"/>
    <s v="Regulated Gas (103)"/>
    <s v="Cheyenne Light Fuel &amp; Power Co"/>
    <x v="5"/>
    <x v="52"/>
  </r>
  <r>
    <n v="5"/>
    <n v="103"/>
    <x v="121"/>
    <s v="106000 Completed Constr not Classfd"/>
    <n v="1"/>
    <n v="0"/>
    <n v="0"/>
    <n v="0"/>
    <n v="0"/>
    <n v="0"/>
    <n v="0"/>
    <n v="0"/>
    <s v="Wyoming"/>
    <d v="2022-12-01T00:00:00"/>
    <d v="2023-12-01T00:00:00"/>
    <x v="7"/>
    <s v="Regulated Gas (103)"/>
    <s v="Cheyenne Light Fuel &amp; Power Co"/>
    <x v="5"/>
    <x v="52"/>
  </r>
  <r>
    <n v="5"/>
    <n v="103"/>
    <x v="121"/>
    <s v="106000 Completed Constr not Classfd"/>
    <n v="1"/>
    <n v="0"/>
    <n v="0"/>
    <n v="0"/>
    <n v="0"/>
    <n v="0"/>
    <n v="0"/>
    <n v="0"/>
    <s v="Wyoming"/>
    <d v="2022-12-01T00:00:00"/>
    <d v="2023-12-01T00:00:00"/>
    <x v="8"/>
    <s v="Regulated Gas (103)"/>
    <s v="Cheyenne Light Fuel &amp; Power Co"/>
    <x v="5"/>
    <x v="52"/>
  </r>
  <r>
    <n v="5"/>
    <n v="103"/>
    <x v="121"/>
    <s v="106000 Completed Constr not Classfd"/>
    <n v="1"/>
    <n v="0"/>
    <n v="0"/>
    <n v="0"/>
    <n v="0"/>
    <n v="0"/>
    <n v="0"/>
    <n v="0"/>
    <s v="Wyoming"/>
    <d v="2022-12-01T00:00:00"/>
    <d v="2023-12-01T00:00:00"/>
    <x v="9"/>
    <s v="Regulated Gas (103)"/>
    <s v="Cheyenne Light Fuel &amp; Power Co"/>
    <x v="5"/>
    <x v="52"/>
  </r>
  <r>
    <n v="5"/>
    <n v="103"/>
    <x v="121"/>
    <s v="106000 Completed Constr not Classfd"/>
    <n v="1"/>
    <n v="0"/>
    <n v="0"/>
    <n v="0"/>
    <n v="0"/>
    <n v="0"/>
    <n v="0"/>
    <n v="0"/>
    <s v="Wyoming"/>
    <d v="2022-12-01T00:00:00"/>
    <d v="2023-12-01T00:00:00"/>
    <x v="10"/>
    <s v="Regulated Gas (103)"/>
    <s v="Cheyenne Light Fuel &amp; Power Co"/>
    <x v="5"/>
    <x v="52"/>
  </r>
  <r>
    <n v="5"/>
    <n v="103"/>
    <x v="123"/>
    <s v="106000 Completed Constr not Classfd"/>
    <n v="1"/>
    <n v="0"/>
    <n v="0"/>
    <n v="0"/>
    <n v="0"/>
    <n v="0"/>
    <n v="0"/>
    <n v="0"/>
    <s v="Wyoming"/>
    <d v="2022-12-01T00:00:00"/>
    <d v="2023-12-01T00:00:00"/>
    <x v="11"/>
    <s v="Regulated Gas (103)"/>
    <s v="Cheyenne Light Fuel &amp; Power Co"/>
    <x v="5"/>
    <x v="1"/>
  </r>
  <r>
    <n v="5"/>
    <n v="103"/>
    <x v="123"/>
    <s v="106000 Completed Constr not Classfd"/>
    <n v="1"/>
    <n v="0"/>
    <n v="0"/>
    <n v="0"/>
    <n v="0"/>
    <n v="0"/>
    <n v="0"/>
    <n v="0"/>
    <s v="Wyoming"/>
    <d v="2022-12-01T00:00:00"/>
    <d v="2023-12-01T00:00:00"/>
    <x v="12"/>
    <s v="Regulated Gas (103)"/>
    <s v="Cheyenne Light Fuel &amp; Power Co"/>
    <x v="5"/>
    <x v="1"/>
  </r>
  <r>
    <n v="5"/>
    <n v="103"/>
    <x v="123"/>
    <s v="106000 Completed Constr not Classfd"/>
    <n v="1"/>
    <n v="0"/>
    <n v="0"/>
    <n v="0"/>
    <n v="0"/>
    <n v="0"/>
    <n v="0"/>
    <n v="0"/>
    <s v="Wyoming"/>
    <d v="2022-12-01T00:00:00"/>
    <d v="2023-12-01T00:00:00"/>
    <x v="0"/>
    <s v="Regulated Gas (103)"/>
    <s v="Cheyenne Light Fuel &amp; Power Co"/>
    <x v="5"/>
    <x v="1"/>
  </r>
  <r>
    <n v="5"/>
    <n v="103"/>
    <x v="123"/>
    <s v="106000 Completed Constr not Classfd"/>
    <n v="1"/>
    <n v="0"/>
    <n v="0"/>
    <n v="0"/>
    <n v="0"/>
    <n v="0"/>
    <n v="0"/>
    <n v="0"/>
    <s v="Wyoming"/>
    <d v="2022-12-01T00:00:00"/>
    <d v="2023-12-01T00:00:00"/>
    <x v="1"/>
    <s v="Regulated Gas (103)"/>
    <s v="Cheyenne Light Fuel &amp; Power Co"/>
    <x v="5"/>
    <x v="1"/>
  </r>
  <r>
    <n v="5"/>
    <n v="103"/>
    <x v="123"/>
    <s v="106000 Completed Constr not Classfd"/>
    <n v="1"/>
    <n v="0"/>
    <n v="0"/>
    <n v="0"/>
    <n v="0"/>
    <n v="0"/>
    <n v="0"/>
    <n v="0"/>
    <s v="Wyoming"/>
    <d v="2022-12-01T00:00:00"/>
    <d v="2023-12-01T00:00:00"/>
    <x v="2"/>
    <s v="Regulated Gas (103)"/>
    <s v="Cheyenne Light Fuel &amp; Power Co"/>
    <x v="5"/>
    <x v="1"/>
  </r>
  <r>
    <n v="5"/>
    <n v="103"/>
    <x v="123"/>
    <s v="106000 Completed Constr not Classfd"/>
    <n v="1"/>
    <n v="0"/>
    <n v="0"/>
    <n v="0"/>
    <n v="0"/>
    <n v="0"/>
    <n v="0"/>
    <n v="0"/>
    <s v="Wyoming"/>
    <d v="2022-12-01T00:00:00"/>
    <d v="2023-12-01T00:00:00"/>
    <x v="3"/>
    <s v="Regulated Gas (103)"/>
    <s v="Cheyenne Light Fuel &amp; Power Co"/>
    <x v="5"/>
    <x v="1"/>
  </r>
  <r>
    <n v="5"/>
    <n v="103"/>
    <x v="123"/>
    <s v="106000 Completed Constr not Classfd"/>
    <n v="1"/>
    <n v="0"/>
    <n v="0"/>
    <n v="0"/>
    <n v="0"/>
    <n v="0"/>
    <n v="0"/>
    <n v="0"/>
    <s v="Wyoming"/>
    <d v="2022-12-01T00:00:00"/>
    <d v="2023-12-01T00:00:00"/>
    <x v="4"/>
    <s v="Regulated Gas (103)"/>
    <s v="Cheyenne Light Fuel &amp; Power Co"/>
    <x v="5"/>
    <x v="1"/>
  </r>
  <r>
    <n v="5"/>
    <n v="103"/>
    <x v="123"/>
    <s v="106000 Completed Constr not Classfd"/>
    <n v="1"/>
    <n v="0"/>
    <n v="0"/>
    <n v="0"/>
    <n v="0"/>
    <n v="0"/>
    <n v="0"/>
    <n v="0"/>
    <s v="Wyoming"/>
    <d v="2022-12-01T00:00:00"/>
    <d v="2023-12-01T00:00:00"/>
    <x v="5"/>
    <s v="Regulated Gas (103)"/>
    <s v="Cheyenne Light Fuel &amp; Power Co"/>
    <x v="5"/>
    <x v="1"/>
  </r>
  <r>
    <n v="5"/>
    <n v="103"/>
    <x v="123"/>
    <s v="106000 Completed Constr not Classfd"/>
    <n v="1"/>
    <n v="0"/>
    <n v="0"/>
    <n v="0"/>
    <n v="0"/>
    <n v="0"/>
    <n v="0"/>
    <n v="0"/>
    <s v="Wyoming"/>
    <d v="2022-12-01T00:00:00"/>
    <d v="2023-12-01T00:00:00"/>
    <x v="6"/>
    <s v="Regulated Gas (103)"/>
    <s v="Cheyenne Light Fuel &amp; Power Co"/>
    <x v="5"/>
    <x v="1"/>
  </r>
  <r>
    <n v="5"/>
    <n v="103"/>
    <x v="123"/>
    <s v="106000 Completed Constr not Classfd"/>
    <n v="1"/>
    <n v="0"/>
    <n v="0"/>
    <n v="0"/>
    <n v="0"/>
    <n v="0"/>
    <n v="0"/>
    <n v="0"/>
    <s v="Wyoming"/>
    <d v="2022-12-01T00:00:00"/>
    <d v="2023-12-01T00:00:00"/>
    <x v="7"/>
    <s v="Regulated Gas (103)"/>
    <s v="Cheyenne Light Fuel &amp; Power Co"/>
    <x v="5"/>
    <x v="1"/>
  </r>
  <r>
    <n v="5"/>
    <n v="103"/>
    <x v="123"/>
    <s v="106000 Completed Constr not Classfd"/>
    <n v="1"/>
    <n v="0"/>
    <n v="0"/>
    <n v="0"/>
    <n v="0"/>
    <n v="0"/>
    <n v="0"/>
    <n v="0"/>
    <s v="Wyoming"/>
    <d v="2022-12-01T00:00:00"/>
    <d v="2023-12-01T00:00:00"/>
    <x v="8"/>
    <s v="Regulated Gas (103)"/>
    <s v="Cheyenne Light Fuel &amp; Power Co"/>
    <x v="5"/>
    <x v="1"/>
  </r>
  <r>
    <n v="5"/>
    <n v="103"/>
    <x v="123"/>
    <s v="106000 Completed Constr not Classfd"/>
    <n v="1"/>
    <n v="0"/>
    <n v="0"/>
    <n v="0"/>
    <n v="0"/>
    <n v="0"/>
    <n v="0"/>
    <n v="0"/>
    <s v="Wyoming"/>
    <d v="2022-12-01T00:00:00"/>
    <d v="2023-12-01T00:00:00"/>
    <x v="9"/>
    <s v="Regulated Gas (103)"/>
    <s v="Cheyenne Light Fuel &amp; Power Co"/>
    <x v="5"/>
    <x v="1"/>
  </r>
  <r>
    <n v="5"/>
    <n v="103"/>
    <x v="123"/>
    <s v="106000 Completed Constr not Classfd"/>
    <n v="1"/>
    <n v="0"/>
    <n v="0"/>
    <n v="0"/>
    <n v="0"/>
    <n v="0"/>
    <n v="0"/>
    <n v="0"/>
    <s v="Wyoming"/>
    <d v="2022-12-01T00:00:00"/>
    <d v="2023-12-01T00:00:00"/>
    <x v="10"/>
    <s v="Regulated Gas (103)"/>
    <s v="Cheyenne Light Fuel &amp; Power Co"/>
    <x v="5"/>
    <x v="1"/>
  </r>
  <r>
    <n v="5"/>
    <n v="103"/>
    <x v="124"/>
    <s v="106000 Completed Constr not Classfd"/>
    <n v="1"/>
    <n v="0"/>
    <n v="0"/>
    <n v="0"/>
    <n v="0"/>
    <n v="0"/>
    <n v="0"/>
    <n v="0"/>
    <s v="Wyoming"/>
    <d v="2022-12-01T00:00:00"/>
    <d v="2023-12-01T00:00:00"/>
    <x v="11"/>
    <s v="Regulated Gas (103)"/>
    <s v="Cheyenne Light Fuel &amp; Power Co"/>
    <x v="5"/>
    <x v="1"/>
  </r>
  <r>
    <n v="5"/>
    <n v="103"/>
    <x v="124"/>
    <s v="106000 Completed Constr not Classfd"/>
    <n v="1"/>
    <n v="0"/>
    <n v="0"/>
    <n v="0"/>
    <n v="0"/>
    <n v="0"/>
    <n v="0"/>
    <n v="0"/>
    <s v="Wyoming"/>
    <d v="2022-12-01T00:00:00"/>
    <d v="2023-12-01T00:00:00"/>
    <x v="12"/>
    <s v="Regulated Gas (103)"/>
    <s v="Cheyenne Light Fuel &amp; Power Co"/>
    <x v="5"/>
    <x v="1"/>
  </r>
  <r>
    <n v="5"/>
    <n v="103"/>
    <x v="124"/>
    <s v="106000 Completed Constr not Classfd"/>
    <n v="1"/>
    <n v="0"/>
    <n v="0"/>
    <n v="0"/>
    <n v="0"/>
    <n v="0"/>
    <n v="0"/>
    <n v="0"/>
    <s v="Wyoming"/>
    <d v="2022-12-01T00:00:00"/>
    <d v="2023-12-01T00:00:00"/>
    <x v="0"/>
    <s v="Regulated Gas (103)"/>
    <s v="Cheyenne Light Fuel &amp; Power Co"/>
    <x v="5"/>
    <x v="1"/>
  </r>
  <r>
    <n v="5"/>
    <n v="103"/>
    <x v="124"/>
    <s v="106000 Completed Constr not Classfd"/>
    <n v="1"/>
    <n v="0"/>
    <n v="0"/>
    <n v="0"/>
    <n v="0"/>
    <n v="0"/>
    <n v="0"/>
    <n v="0"/>
    <s v="Wyoming"/>
    <d v="2022-12-01T00:00:00"/>
    <d v="2023-12-01T00:00:00"/>
    <x v="1"/>
    <s v="Regulated Gas (103)"/>
    <s v="Cheyenne Light Fuel &amp; Power Co"/>
    <x v="5"/>
    <x v="1"/>
  </r>
  <r>
    <n v="5"/>
    <n v="103"/>
    <x v="124"/>
    <s v="106000 Completed Constr not Classfd"/>
    <n v="1"/>
    <n v="0"/>
    <n v="0"/>
    <n v="0"/>
    <n v="0"/>
    <n v="0"/>
    <n v="0"/>
    <n v="0"/>
    <s v="Wyoming"/>
    <d v="2022-12-01T00:00:00"/>
    <d v="2023-12-01T00:00:00"/>
    <x v="2"/>
    <s v="Regulated Gas (103)"/>
    <s v="Cheyenne Light Fuel &amp; Power Co"/>
    <x v="5"/>
    <x v="1"/>
  </r>
  <r>
    <n v="5"/>
    <n v="103"/>
    <x v="124"/>
    <s v="106000 Completed Constr not Classfd"/>
    <n v="1"/>
    <n v="0"/>
    <n v="0"/>
    <n v="0"/>
    <n v="0"/>
    <n v="0"/>
    <n v="0"/>
    <n v="0"/>
    <s v="Wyoming"/>
    <d v="2022-12-01T00:00:00"/>
    <d v="2023-12-01T00:00:00"/>
    <x v="3"/>
    <s v="Regulated Gas (103)"/>
    <s v="Cheyenne Light Fuel &amp; Power Co"/>
    <x v="5"/>
    <x v="1"/>
  </r>
  <r>
    <n v="5"/>
    <n v="103"/>
    <x v="124"/>
    <s v="106000 Completed Constr not Classfd"/>
    <n v="1"/>
    <n v="0"/>
    <n v="0"/>
    <n v="0"/>
    <n v="0"/>
    <n v="0"/>
    <n v="0"/>
    <n v="0"/>
    <s v="Wyoming"/>
    <d v="2022-12-01T00:00:00"/>
    <d v="2023-12-01T00:00:00"/>
    <x v="4"/>
    <s v="Regulated Gas (103)"/>
    <s v="Cheyenne Light Fuel &amp; Power Co"/>
    <x v="5"/>
    <x v="1"/>
  </r>
  <r>
    <n v="5"/>
    <n v="103"/>
    <x v="124"/>
    <s v="106000 Completed Constr not Classfd"/>
    <n v="1"/>
    <n v="0"/>
    <n v="0"/>
    <n v="0"/>
    <n v="0"/>
    <n v="0"/>
    <n v="0"/>
    <n v="0"/>
    <s v="Wyoming"/>
    <d v="2022-12-01T00:00:00"/>
    <d v="2023-12-01T00:00:00"/>
    <x v="5"/>
    <s v="Regulated Gas (103)"/>
    <s v="Cheyenne Light Fuel &amp; Power Co"/>
    <x v="5"/>
    <x v="1"/>
  </r>
  <r>
    <n v="5"/>
    <n v="103"/>
    <x v="124"/>
    <s v="106000 Completed Constr not Classfd"/>
    <n v="1"/>
    <n v="0"/>
    <n v="0"/>
    <n v="0"/>
    <n v="0"/>
    <n v="0"/>
    <n v="0"/>
    <n v="0"/>
    <s v="Wyoming"/>
    <d v="2022-12-01T00:00:00"/>
    <d v="2023-12-01T00:00:00"/>
    <x v="6"/>
    <s v="Regulated Gas (103)"/>
    <s v="Cheyenne Light Fuel &amp; Power Co"/>
    <x v="5"/>
    <x v="1"/>
  </r>
  <r>
    <n v="5"/>
    <n v="103"/>
    <x v="124"/>
    <s v="106000 Completed Constr not Classfd"/>
    <n v="1"/>
    <n v="0"/>
    <n v="0"/>
    <n v="0"/>
    <n v="0"/>
    <n v="0"/>
    <n v="0"/>
    <n v="0"/>
    <s v="Wyoming"/>
    <d v="2022-12-01T00:00:00"/>
    <d v="2023-12-01T00:00:00"/>
    <x v="7"/>
    <s v="Regulated Gas (103)"/>
    <s v="Cheyenne Light Fuel &amp; Power Co"/>
    <x v="5"/>
    <x v="1"/>
  </r>
  <r>
    <n v="5"/>
    <n v="103"/>
    <x v="124"/>
    <s v="106000 Completed Constr not Classfd"/>
    <n v="1"/>
    <n v="0"/>
    <n v="0"/>
    <n v="0"/>
    <n v="0"/>
    <n v="0"/>
    <n v="0"/>
    <n v="0"/>
    <s v="Wyoming"/>
    <d v="2022-12-01T00:00:00"/>
    <d v="2023-12-01T00:00:00"/>
    <x v="8"/>
    <s v="Regulated Gas (103)"/>
    <s v="Cheyenne Light Fuel &amp; Power Co"/>
    <x v="5"/>
    <x v="1"/>
  </r>
  <r>
    <n v="5"/>
    <n v="103"/>
    <x v="124"/>
    <s v="106000 Completed Constr not Classfd"/>
    <n v="1"/>
    <n v="0"/>
    <n v="0"/>
    <n v="0"/>
    <n v="0"/>
    <n v="0"/>
    <n v="0"/>
    <n v="0"/>
    <s v="Wyoming"/>
    <d v="2022-12-01T00:00:00"/>
    <d v="2023-12-01T00:00:00"/>
    <x v="9"/>
    <s v="Regulated Gas (103)"/>
    <s v="Cheyenne Light Fuel &amp; Power Co"/>
    <x v="5"/>
    <x v="1"/>
  </r>
  <r>
    <n v="5"/>
    <n v="103"/>
    <x v="124"/>
    <s v="106000 Completed Constr not Classfd"/>
    <n v="1"/>
    <n v="0"/>
    <n v="0"/>
    <n v="0"/>
    <n v="0"/>
    <n v="0"/>
    <n v="0"/>
    <n v="0"/>
    <s v="Wyoming"/>
    <d v="2022-12-01T00:00:00"/>
    <d v="2023-12-01T00:00:00"/>
    <x v="10"/>
    <s v="Regulated Gas (103)"/>
    <s v="Cheyenne Light Fuel &amp; Power Co"/>
    <x v="5"/>
    <x v="1"/>
  </r>
  <r>
    <n v="5"/>
    <n v="103"/>
    <x v="125"/>
    <s v="106000 Completed Constr not Classfd"/>
    <n v="1"/>
    <n v="0"/>
    <n v="0"/>
    <n v="0"/>
    <n v="0"/>
    <n v="0"/>
    <n v="0"/>
    <n v="0"/>
    <s v="Wyoming"/>
    <d v="2022-12-01T00:00:00"/>
    <d v="2023-12-01T00:00:00"/>
    <x v="11"/>
    <s v="Regulated Gas (103)"/>
    <s v="Cheyenne Light Fuel &amp; Power Co"/>
    <x v="5"/>
    <x v="1"/>
  </r>
  <r>
    <n v="5"/>
    <n v="103"/>
    <x v="125"/>
    <s v="106000 Completed Constr not Classfd"/>
    <n v="1"/>
    <n v="0"/>
    <n v="0"/>
    <n v="0"/>
    <n v="0"/>
    <n v="0"/>
    <n v="0"/>
    <n v="0"/>
    <s v="Wyoming"/>
    <d v="2022-12-01T00:00:00"/>
    <d v="2023-12-01T00:00:00"/>
    <x v="12"/>
    <s v="Regulated Gas (103)"/>
    <s v="Cheyenne Light Fuel &amp; Power Co"/>
    <x v="5"/>
    <x v="1"/>
  </r>
  <r>
    <n v="5"/>
    <n v="103"/>
    <x v="125"/>
    <s v="106000 Completed Constr not Classfd"/>
    <n v="1"/>
    <n v="0"/>
    <n v="0"/>
    <n v="0"/>
    <n v="0"/>
    <n v="0"/>
    <n v="0"/>
    <n v="0"/>
    <s v="Wyoming"/>
    <d v="2022-12-01T00:00:00"/>
    <d v="2023-12-01T00:00:00"/>
    <x v="0"/>
    <s v="Regulated Gas (103)"/>
    <s v="Cheyenne Light Fuel &amp; Power Co"/>
    <x v="5"/>
    <x v="1"/>
  </r>
  <r>
    <n v="5"/>
    <n v="103"/>
    <x v="125"/>
    <s v="106000 Completed Constr not Classfd"/>
    <n v="1"/>
    <n v="0"/>
    <n v="0"/>
    <n v="0"/>
    <n v="0"/>
    <n v="0"/>
    <n v="0"/>
    <n v="0"/>
    <s v="Wyoming"/>
    <d v="2022-12-01T00:00:00"/>
    <d v="2023-12-01T00:00:00"/>
    <x v="1"/>
    <s v="Regulated Gas (103)"/>
    <s v="Cheyenne Light Fuel &amp; Power Co"/>
    <x v="5"/>
    <x v="1"/>
  </r>
  <r>
    <n v="5"/>
    <n v="103"/>
    <x v="125"/>
    <s v="106000 Completed Constr not Classfd"/>
    <n v="1"/>
    <n v="0"/>
    <n v="0"/>
    <n v="0"/>
    <n v="0"/>
    <n v="0"/>
    <n v="0"/>
    <n v="0"/>
    <s v="Wyoming"/>
    <d v="2022-12-01T00:00:00"/>
    <d v="2023-12-01T00:00:00"/>
    <x v="2"/>
    <s v="Regulated Gas (103)"/>
    <s v="Cheyenne Light Fuel &amp; Power Co"/>
    <x v="5"/>
    <x v="1"/>
  </r>
  <r>
    <n v="5"/>
    <n v="103"/>
    <x v="125"/>
    <s v="106000 Completed Constr not Classfd"/>
    <n v="1"/>
    <n v="0"/>
    <n v="0"/>
    <n v="0"/>
    <n v="0"/>
    <n v="0"/>
    <n v="0"/>
    <n v="0"/>
    <s v="Wyoming"/>
    <d v="2022-12-01T00:00:00"/>
    <d v="2023-12-01T00:00:00"/>
    <x v="3"/>
    <s v="Regulated Gas (103)"/>
    <s v="Cheyenne Light Fuel &amp; Power Co"/>
    <x v="5"/>
    <x v="1"/>
  </r>
  <r>
    <n v="5"/>
    <n v="103"/>
    <x v="125"/>
    <s v="106000 Completed Constr not Classfd"/>
    <n v="1"/>
    <n v="0"/>
    <n v="0"/>
    <n v="0"/>
    <n v="0"/>
    <n v="0"/>
    <n v="0"/>
    <n v="0"/>
    <s v="Wyoming"/>
    <d v="2022-12-01T00:00:00"/>
    <d v="2023-12-01T00:00:00"/>
    <x v="4"/>
    <s v="Regulated Gas (103)"/>
    <s v="Cheyenne Light Fuel &amp; Power Co"/>
    <x v="5"/>
    <x v="1"/>
  </r>
  <r>
    <n v="5"/>
    <n v="103"/>
    <x v="125"/>
    <s v="106000 Completed Constr not Classfd"/>
    <n v="1"/>
    <n v="0"/>
    <n v="0"/>
    <n v="0"/>
    <n v="0"/>
    <n v="0"/>
    <n v="0"/>
    <n v="0"/>
    <s v="Wyoming"/>
    <d v="2022-12-01T00:00:00"/>
    <d v="2023-12-01T00:00:00"/>
    <x v="5"/>
    <s v="Regulated Gas (103)"/>
    <s v="Cheyenne Light Fuel &amp; Power Co"/>
    <x v="5"/>
    <x v="1"/>
  </r>
  <r>
    <n v="5"/>
    <n v="103"/>
    <x v="125"/>
    <s v="106000 Completed Constr not Classfd"/>
    <n v="1"/>
    <n v="0"/>
    <n v="0"/>
    <n v="0"/>
    <n v="0"/>
    <n v="0"/>
    <n v="0"/>
    <n v="0"/>
    <s v="Wyoming"/>
    <d v="2022-12-01T00:00:00"/>
    <d v="2023-12-01T00:00:00"/>
    <x v="6"/>
    <s v="Regulated Gas (103)"/>
    <s v="Cheyenne Light Fuel &amp; Power Co"/>
    <x v="5"/>
    <x v="1"/>
  </r>
  <r>
    <n v="5"/>
    <n v="103"/>
    <x v="125"/>
    <s v="106000 Completed Constr not Classfd"/>
    <n v="1"/>
    <n v="0"/>
    <n v="0"/>
    <n v="0"/>
    <n v="0"/>
    <n v="0"/>
    <n v="0"/>
    <n v="0"/>
    <s v="Wyoming"/>
    <d v="2022-12-01T00:00:00"/>
    <d v="2023-12-01T00:00:00"/>
    <x v="7"/>
    <s v="Regulated Gas (103)"/>
    <s v="Cheyenne Light Fuel &amp; Power Co"/>
    <x v="5"/>
    <x v="1"/>
  </r>
  <r>
    <n v="5"/>
    <n v="103"/>
    <x v="125"/>
    <s v="106000 Completed Constr not Classfd"/>
    <n v="1"/>
    <n v="0"/>
    <n v="0"/>
    <n v="0"/>
    <n v="0"/>
    <n v="0"/>
    <n v="0"/>
    <n v="0"/>
    <s v="Wyoming"/>
    <d v="2022-12-01T00:00:00"/>
    <d v="2023-12-01T00:00:00"/>
    <x v="8"/>
    <s v="Regulated Gas (103)"/>
    <s v="Cheyenne Light Fuel &amp; Power Co"/>
    <x v="5"/>
    <x v="1"/>
  </r>
  <r>
    <n v="5"/>
    <n v="103"/>
    <x v="125"/>
    <s v="106000 Completed Constr not Classfd"/>
    <n v="1"/>
    <n v="0"/>
    <n v="0"/>
    <n v="0"/>
    <n v="0"/>
    <n v="0"/>
    <n v="0"/>
    <n v="0"/>
    <s v="Wyoming"/>
    <d v="2022-12-01T00:00:00"/>
    <d v="2023-12-01T00:00:00"/>
    <x v="9"/>
    <s v="Regulated Gas (103)"/>
    <s v="Cheyenne Light Fuel &amp; Power Co"/>
    <x v="5"/>
    <x v="1"/>
  </r>
  <r>
    <n v="5"/>
    <n v="103"/>
    <x v="125"/>
    <s v="106000 Completed Constr not Classfd"/>
    <n v="1"/>
    <n v="0"/>
    <n v="0"/>
    <n v="0"/>
    <n v="0"/>
    <n v="0"/>
    <n v="0"/>
    <n v="0"/>
    <s v="Wyoming"/>
    <d v="2022-12-01T00:00:00"/>
    <d v="2023-12-01T00:00:00"/>
    <x v="10"/>
    <s v="Regulated Gas (103)"/>
    <s v="Cheyenne Light Fuel &amp; Power Co"/>
    <x v="5"/>
    <x v="1"/>
  </r>
  <r>
    <n v="5"/>
    <n v="103"/>
    <x v="126"/>
    <s v="106000 Completed Constr not Classfd"/>
    <n v="1"/>
    <n v="0"/>
    <n v="0"/>
    <n v="0"/>
    <n v="0"/>
    <n v="0"/>
    <n v="0"/>
    <n v="0"/>
    <s v="Wyoming"/>
    <d v="2022-12-01T00:00:00"/>
    <d v="2023-12-01T00:00:00"/>
    <x v="11"/>
    <s v="Regulated Gas (103)"/>
    <s v="Cheyenne Light Fuel &amp; Power Co"/>
    <x v="5"/>
    <x v="1"/>
  </r>
  <r>
    <n v="5"/>
    <n v="103"/>
    <x v="126"/>
    <s v="106000 Completed Constr not Classfd"/>
    <n v="1"/>
    <n v="0"/>
    <n v="0"/>
    <n v="0"/>
    <n v="0"/>
    <n v="0"/>
    <n v="0"/>
    <n v="0"/>
    <s v="Wyoming"/>
    <d v="2022-12-01T00:00:00"/>
    <d v="2023-12-01T00:00:00"/>
    <x v="12"/>
    <s v="Regulated Gas (103)"/>
    <s v="Cheyenne Light Fuel &amp; Power Co"/>
    <x v="5"/>
    <x v="1"/>
  </r>
  <r>
    <n v="5"/>
    <n v="103"/>
    <x v="126"/>
    <s v="106000 Completed Constr not Classfd"/>
    <n v="1"/>
    <n v="0"/>
    <n v="0"/>
    <n v="0"/>
    <n v="0"/>
    <n v="0"/>
    <n v="0"/>
    <n v="0"/>
    <s v="Wyoming"/>
    <d v="2022-12-01T00:00:00"/>
    <d v="2023-12-01T00:00:00"/>
    <x v="0"/>
    <s v="Regulated Gas (103)"/>
    <s v="Cheyenne Light Fuel &amp; Power Co"/>
    <x v="5"/>
    <x v="1"/>
  </r>
  <r>
    <n v="5"/>
    <n v="103"/>
    <x v="126"/>
    <s v="106000 Completed Constr not Classfd"/>
    <n v="1"/>
    <n v="0"/>
    <n v="0"/>
    <n v="0"/>
    <n v="0"/>
    <n v="0"/>
    <n v="0"/>
    <n v="0"/>
    <s v="Wyoming"/>
    <d v="2022-12-01T00:00:00"/>
    <d v="2023-12-01T00:00:00"/>
    <x v="1"/>
    <s v="Regulated Gas (103)"/>
    <s v="Cheyenne Light Fuel &amp; Power Co"/>
    <x v="5"/>
    <x v="1"/>
  </r>
  <r>
    <n v="5"/>
    <n v="103"/>
    <x v="126"/>
    <s v="106000 Completed Constr not Classfd"/>
    <n v="1"/>
    <n v="0"/>
    <n v="0"/>
    <n v="0"/>
    <n v="0"/>
    <n v="0"/>
    <n v="0"/>
    <n v="0"/>
    <s v="Wyoming"/>
    <d v="2022-12-01T00:00:00"/>
    <d v="2023-12-01T00:00:00"/>
    <x v="2"/>
    <s v="Regulated Gas (103)"/>
    <s v="Cheyenne Light Fuel &amp; Power Co"/>
    <x v="5"/>
    <x v="1"/>
  </r>
  <r>
    <n v="5"/>
    <n v="103"/>
    <x v="126"/>
    <s v="106000 Completed Constr not Classfd"/>
    <n v="1"/>
    <n v="0"/>
    <n v="0"/>
    <n v="0"/>
    <n v="0"/>
    <n v="0"/>
    <n v="0"/>
    <n v="0"/>
    <s v="Wyoming"/>
    <d v="2022-12-01T00:00:00"/>
    <d v="2023-12-01T00:00:00"/>
    <x v="3"/>
    <s v="Regulated Gas (103)"/>
    <s v="Cheyenne Light Fuel &amp; Power Co"/>
    <x v="5"/>
    <x v="1"/>
  </r>
  <r>
    <n v="5"/>
    <n v="103"/>
    <x v="126"/>
    <s v="106000 Completed Constr not Classfd"/>
    <n v="1"/>
    <n v="0"/>
    <n v="0"/>
    <n v="0"/>
    <n v="0"/>
    <n v="0"/>
    <n v="0"/>
    <n v="0"/>
    <s v="Wyoming"/>
    <d v="2022-12-01T00:00:00"/>
    <d v="2023-12-01T00:00:00"/>
    <x v="4"/>
    <s v="Regulated Gas (103)"/>
    <s v="Cheyenne Light Fuel &amp; Power Co"/>
    <x v="5"/>
    <x v="1"/>
  </r>
  <r>
    <n v="5"/>
    <n v="103"/>
    <x v="126"/>
    <s v="106000 Completed Constr not Classfd"/>
    <n v="1"/>
    <n v="0"/>
    <n v="0"/>
    <n v="0"/>
    <n v="0"/>
    <n v="0"/>
    <n v="0"/>
    <n v="0"/>
    <s v="Wyoming"/>
    <d v="2022-12-01T00:00:00"/>
    <d v="2023-12-01T00:00:00"/>
    <x v="5"/>
    <s v="Regulated Gas (103)"/>
    <s v="Cheyenne Light Fuel &amp; Power Co"/>
    <x v="5"/>
    <x v="1"/>
  </r>
  <r>
    <n v="5"/>
    <n v="103"/>
    <x v="126"/>
    <s v="106000 Completed Constr not Classfd"/>
    <n v="1"/>
    <n v="0"/>
    <n v="0"/>
    <n v="0"/>
    <n v="0"/>
    <n v="0"/>
    <n v="0"/>
    <n v="0"/>
    <s v="Wyoming"/>
    <d v="2022-12-01T00:00:00"/>
    <d v="2023-12-01T00:00:00"/>
    <x v="6"/>
    <s v="Regulated Gas (103)"/>
    <s v="Cheyenne Light Fuel &amp; Power Co"/>
    <x v="5"/>
    <x v="1"/>
  </r>
  <r>
    <n v="5"/>
    <n v="103"/>
    <x v="126"/>
    <s v="106000 Completed Constr not Classfd"/>
    <n v="1"/>
    <n v="0"/>
    <n v="0"/>
    <n v="0"/>
    <n v="0"/>
    <n v="0"/>
    <n v="0"/>
    <n v="0"/>
    <s v="Wyoming"/>
    <d v="2022-12-01T00:00:00"/>
    <d v="2023-12-01T00:00:00"/>
    <x v="7"/>
    <s v="Regulated Gas (103)"/>
    <s v="Cheyenne Light Fuel &amp; Power Co"/>
    <x v="5"/>
    <x v="1"/>
  </r>
  <r>
    <n v="5"/>
    <n v="103"/>
    <x v="126"/>
    <s v="106000 Completed Constr not Classfd"/>
    <n v="1"/>
    <n v="0"/>
    <n v="0"/>
    <n v="0"/>
    <n v="0"/>
    <n v="0"/>
    <n v="0"/>
    <n v="0"/>
    <s v="Wyoming"/>
    <d v="2022-12-01T00:00:00"/>
    <d v="2023-12-01T00:00:00"/>
    <x v="8"/>
    <s v="Regulated Gas (103)"/>
    <s v="Cheyenne Light Fuel &amp; Power Co"/>
    <x v="5"/>
    <x v="1"/>
  </r>
  <r>
    <n v="5"/>
    <n v="103"/>
    <x v="126"/>
    <s v="106000 Completed Constr not Classfd"/>
    <n v="1"/>
    <n v="0"/>
    <n v="0"/>
    <n v="0"/>
    <n v="0"/>
    <n v="0"/>
    <n v="0"/>
    <n v="0"/>
    <s v="Wyoming"/>
    <d v="2022-12-01T00:00:00"/>
    <d v="2023-12-01T00:00:00"/>
    <x v="9"/>
    <s v="Regulated Gas (103)"/>
    <s v="Cheyenne Light Fuel &amp; Power Co"/>
    <x v="5"/>
    <x v="1"/>
  </r>
  <r>
    <n v="5"/>
    <n v="103"/>
    <x v="126"/>
    <s v="106000 Completed Constr not Classfd"/>
    <n v="1"/>
    <n v="0"/>
    <n v="0"/>
    <n v="0"/>
    <n v="0"/>
    <n v="0"/>
    <n v="0"/>
    <n v="0"/>
    <s v="Wyoming"/>
    <d v="2022-12-01T00:00:00"/>
    <d v="2023-12-01T00:00:00"/>
    <x v="10"/>
    <s v="Regulated Gas (103)"/>
    <s v="Cheyenne Light Fuel &amp; Power Co"/>
    <x v="5"/>
    <x v="1"/>
  </r>
  <r>
    <n v="5"/>
    <n v="103"/>
    <x v="127"/>
    <s v="106000 Completed Constr not Classfd"/>
    <n v="1"/>
    <n v="0"/>
    <n v="0"/>
    <n v="0"/>
    <n v="0"/>
    <n v="0"/>
    <n v="0"/>
    <n v="0"/>
    <s v="Wyoming"/>
    <d v="2022-12-01T00:00:00"/>
    <d v="2023-12-01T00:00:00"/>
    <x v="11"/>
    <s v="Regulated Gas (103)"/>
    <s v="Cheyenne Light Fuel &amp; Power Co"/>
    <x v="5"/>
    <x v="5"/>
  </r>
  <r>
    <n v="5"/>
    <n v="103"/>
    <x v="127"/>
    <s v="106000 Completed Constr not Classfd"/>
    <n v="1"/>
    <n v="0"/>
    <n v="0"/>
    <n v="0"/>
    <n v="0"/>
    <n v="0"/>
    <n v="0"/>
    <n v="0"/>
    <s v="Wyoming"/>
    <d v="2022-12-01T00:00:00"/>
    <d v="2023-12-01T00:00:00"/>
    <x v="12"/>
    <s v="Regulated Gas (103)"/>
    <s v="Cheyenne Light Fuel &amp; Power Co"/>
    <x v="5"/>
    <x v="5"/>
  </r>
  <r>
    <n v="5"/>
    <n v="103"/>
    <x v="127"/>
    <s v="106000 Completed Constr not Classfd"/>
    <n v="1"/>
    <n v="0"/>
    <n v="0"/>
    <n v="0"/>
    <n v="0"/>
    <n v="0"/>
    <n v="0"/>
    <n v="0"/>
    <s v="Wyoming"/>
    <d v="2022-12-01T00:00:00"/>
    <d v="2023-12-01T00:00:00"/>
    <x v="0"/>
    <s v="Regulated Gas (103)"/>
    <s v="Cheyenne Light Fuel &amp; Power Co"/>
    <x v="5"/>
    <x v="5"/>
  </r>
  <r>
    <n v="5"/>
    <n v="103"/>
    <x v="127"/>
    <s v="106000 Completed Constr not Classfd"/>
    <n v="1"/>
    <n v="0"/>
    <n v="0"/>
    <n v="0"/>
    <n v="0"/>
    <n v="0"/>
    <n v="0"/>
    <n v="0"/>
    <s v="Wyoming"/>
    <d v="2022-12-01T00:00:00"/>
    <d v="2023-12-01T00:00:00"/>
    <x v="1"/>
    <s v="Regulated Gas (103)"/>
    <s v="Cheyenne Light Fuel &amp; Power Co"/>
    <x v="5"/>
    <x v="5"/>
  </r>
  <r>
    <n v="5"/>
    <n v="103"/>
    <x v="127"/>
    <s v="106000 Completed Constr not Classfd"/>
    <n v="1"/>
    <n v="0"/>
    <n v="0"/>
    <n v="0"/>
    <n v="0"/>
    <n v="0"/>
    <n v="0"/>
    <n v="0"/>
    <s v="Wyoming"/>
    <d v="2022-12-01T00:00:00"/>
    <d v="2023-12-01T00:00:00"/>
    <x v="2"/>
    <s v="Regulated Gas (103)"/>
    <s v="Cheyenne Light Fuel &amp; Power Co"/>
    <x v="5"/>
    <x v="5"/>
  </r>
  <r>
    <n v="5"/>
    <n v="103"/>
    <x v="127"/>
    <s v="106000 Completed Constr not Classfd"/>
    <n v="1"/>
    <n v="0"/>
    <n v="0"/>
    <n v="0"/>
    <n v="0"/>
    <n v="0"/>
    <n v="0"/>
    <n v="0"/>
    <s v="Wyoming"/>
    <d v="2022-12-01T00:00:00"/>
    <d v="2023-12-01T00:00:00"/>
    <x v="3"/>
    <s v="Regulated Gas (103)"/>
    <s v="Cheyenne Light Fuel &amp; Power Co"/>
    <x v="5"/>
    <x v="5"/>
  </r>
  <r>
    <n v="5"/>
    <n v="103"/>
    <x v="127"/>
    <s v="106000 Completed Constr not Classfd"/>
    <n v="1"/>
    <n v="0"/>
    <n v="0"/>
    <n v="0"/>
    <n v="0"/>
    <n v="0"/>
    <n v="0"/>
    <n v="0"/>
    <s v="Wyoming"/>
    <d v="2022-12-01T00:00:00"/>
    <d v="2023-12-01T00:00:00"/>
    <x v="4"/>
    <s v="Regulated Gas (103)"/>
    <s v="Cheyenne Light Fuel &amp; Power Co"/>
    <x v="5"/>
    <x v="5"/>
  </r>
  <r>
    <n v="5"/>
    <n v="103"/>
    <x v="127"/>
    <s v="106000 Completed Constr not Classfd"/>
    <n v="1"/>
    <n v="0"/>
    <n v="0"/>
    <n v="0"/>
    <n v="0"/>
    <n v="0"/>
    <n v="0"/>
    <n v="0"/>
    <s v="Wyoming"/>
    <d v="2022-12-01T00:00:00"/>
    <d v="2023-12-01T00:00:00"/>
    <x v="5"/>
    <s v="Regulated Gas (103)"/>
    <s v="Cheyenne Light Fuel &amp; Power Co"/>
    <x v="5"/>
    <x v="5"/>
  </r>
  <r>
    <n v="5"/>
    <n v="103"/>
    <x v="127"/>
    <s v="106000 Completed Constr not Classfd"/>
    <n v="1"/>
    <n v="0"/>
    <n v="0"/>
    <n v="0"/>
    <n v="0"/>
    <n v="0"/>
    <n v="0"/>
    <n v="0"/>
    <s v="Wyoming"/>
    <d v="2022-12-01T00:00:00"/>
    <d v="2023-12-01T00:00:00"/>
    <x v="6"/>
    <s v="Regulated Gas (103)"/>
    <s v="Cheyenne Light Fuel &amp; Power Co"/>
    <x v="5"/>
    <x v="5"/>
  </r>
  <r>
    <n v="5"/>
    <n v="103"/>
    <x v="127"/>
    <s v="106000 Completed Constr not Classfd"/>
    <n v="1"/>
    <n v="0"/>
    <n v="0"/>
    <n v="0"/>
    <n v="0"/>
    <n v="0"/>
    <n v="0"/>
    <n v="0"/>
    <s v="Wyoming"/>
    <d v="2022-12-01T00:00:00"/>
    <d v="2023-12-01T00:00:00"/>
    <x v="7"/>
    <s v="Regulated Gas (103)"/>
    <s v="Cheyenne Light Fuel &amp; Power Co"/>
    <x v="5"/>
    <x v="5"/>
  </r>
  <r>
    <n v="5"/>
    <n v="103"/>
    <x v="127"/>
    <s v="106000 Completed Constr not Classfd"/>
    <n v="1"/>
    <n v="0"/>
    <n v="0"/>
    <n v="0"/>
    <n v="0"/>
    <n v="0"/>
    <n v="0"/>
    <n v="0"/>
    <s v="Wyoming"/>
    <d v="2022-12-01T00:00:00"/>
    <d v="2023-12-01T00:00:00"/>
    <x v="8"/>
    <s v="Regulated Gas (103)"/>
    <s v="Cheyenne Light Fuel &amp; Power Co"/>
    <x v="5"/>
    <x v="5"/>
  </r>
  <r>
    <n v="5"/>
    <n v="103"/>
    <x v="127"/>
    <s v="106000 Completed Constr not Classfd"/>
    <n v="1"/>
    <n v="0"/>
    <n v="0"/>
    <n v="0"/>
    <n v="0"/>
    <n v="0"/>
    <n v="0"/>
    <n v="0"/>
    <s v="Wyoming"/>
    <d v="2022-12-01T00:00:00"/>
    <d v="2023-12-01T00:00:00"/>
    <x v="9"/>
    <s v="Regulated Gas (103)"/>
    <s v="Cheyenne Light Fuel &amp; Power Co"/>
    <x v="5"/>
    <x v="5"/>
  </r>
  <r>
    <n v="5"/>
    <n v="103"/>
    <x v="127"/>
    <s v="106000 Completed Constr not Classfd"/>
    <n v="1"/>
    <n v="0"/>
    <n v="0"/>
    <n v="0"/>
    <n v="0"/>
    <n v="0"/>
    <n v="0"/>
    <n v="0"/>
    <s v="Wyoming"/>
    <d v="2022-12-01T00:00:00"/>
    <d v="2023-12-01T00:00:00"/>
    <x v="10"/>
    <s v="Regulated Gas (103)"/>
    <s v="Cheyenne Light Fuel &amp; Power Co"/>
    <x v="5"/>
    <x v="5"/>
  </r>
  <r>
    <n v="5"/>
    <n v="103"/>
    <x v="128"/>
    <s v="106000 Completed Constr not Classfd"/>
    <n v="1"/>
    <n v="0"/>
    <n v="0"/>
    <n v="0"/>
    <n v="0"/>
    <n v="0"/>
    <n v="0"/>
    <n v="0"/>
    <s v="Wyoming"/>
    <d v="2022-12-01T00:00:00"/>
    <d v="2023-12-01T00:00:00"/>
    <x v="11"/>
    <s v="Regulated Gas (103)"/>
    <s v="Cheyenne Light Fuel &amp; Power Co"/>
    <x v="5"/>
    <x v="5"/>
  </r>
  <r>
    <n v="5"/>
    <n v="103"/>
    <x v="128"/>
    <s v="106000 Completed Constr not Classfd"/>
    <n v="1"/>
    <n v="0"/>
    <n v="0"/>
    <n v="0"/>
    <n v="0"/>
    <n v="0"/>
    <n v="0"/>
    <n v="0"/>
    <s v="Wyoming"/>
    <d v="2022-12-01T00:00:00"/>
    <d v="2023-12-01T00:00:00"/>
    <x v="12"/>
    <s v="Regulated Gas (103)"/>
    <s v="Cheyenne Light Fuel &amp; Power Co"/>
    <x v="5"/>
    <x v="5"/>
  </r>
  <r>
    <n v="5"/>
    <n v="103"/>
    <x v="128"/>
    <s v="106000 Completed Constr not Classfd"/>
    <n v="1"/>
    <n v="0"/>
    <n v="0"/>
    <n v="0"/>
    <n v="0"/>
    <n v="0"/>
    <n v="0"/>
    <n v="0"/>
    <s v="Wyoming"/>
    <d v="2022-12-01T00:00:00"/>
    <d v="2023-12-01T00:00:00"/>
    <x v="0"/>
    <s v="Regulated Gas (103)"/>
    <s v="Cheyenne Light Fuel &amp; Power Co"/>
    <x v="5"/>
    <x v="5"/>
  </r>
  <r>
    <n v="5"/>
    <n v="103"/>
    <x v="128"/>
    <s v="106000 Completed Constr not Classfd"/>
    <n v="1"/>
    <n v="0"/>
    <n v="0"/>
    <n v="0"/>
    <n v="0"/>
    <n v="0"/>
    <n v="0"/>
    <n v="0"/>
    <s v="Wyoming"/>
    <d v="2022-12-01T00:00:00"/>
    <d v="2023-12-01T00:00:00"/>
    <x v="1"/>
    <s v="Regulated Gas (103)"/>
    <s v="Cheyenne Light Fuel &amp; Power Co"/>
    <x v="5"/>
    <x v="5"/>
  </r>
  <r>
    <n v="5"/>
    <n v="103"/>
    <x v="128"/>
    <s v="106000 Completed Constr not Classfd"/>
    <n v="1"/>
    <n v="0"/>
    <n v="0"/>
    <n v="0"/>
    <n v="0"/>
    <n v="0"/>
    <n v="0"/>
    <n v="0"/>
    <s v="Wyoming"/>
    <d v="2022-12-01T00:00:00"/>
    <d v="2023-12-01T00:00:00"/>
    <x v="2"/>
    <s v="Regulated Gas (103)"/>
    <s v="Cheyenne Light Fuel &amp; Power Co"/>
    <x v="5"/>
    <x v="5"/>
  </r>
  <r>
    <n v="5"/>
    <n v="103"/>
    <x v="128"/>
    <s v="106000 Completed Constr not Classfd"/>
    <n v="1"/>
    <n v="0"/>
    <n v="0"/>
    <n v="0"/>
    <n v="0"/>
    <n v="0"/>
    <n v="0"/>
    <n v="0"/>
    <s v="Wyoming"/>
    <d v="2022-12-01T00:00:00"/>
    <d v="2023-12-01T00:00:00"/>
    <x v="3"/>
    <s v="Regulated Gas (103)"/>
    <s v="Cheyenne Light Fuel &amp; Power Co"/>
    <x v="5"/>
    <x v="5"/>
  </r>
  <r>
    <n v="5"/>
    <n v="103"/>
    <x v="128"/>
    <s v="106000 Completed Constr not Classfd"/>
    <n v="1"/>
    <n v="0"/>
    <n v="0"/>
    <n v="0"/>
    <n v="0"/>
    <n v="0"/>
    <n v="0"/>
    <n v="0"/>
    <s v="Wyoming"/>
    <d v="2022-12-01T00:00:00"/>
    <d v="2023-12-01T00:00:00"/>
    <x v="4"/>
    <s v="Regulated Gas (103)"/>
    <s v="Cheyenne Light Fuel &amp; Power Co"/>
    <x v="5"/>
    <x v="5"/>
  </r>
  <r>
    <n v="5"/>
    <n v="103"/>
    <x v="128"/>
    <s v="106000 Completed Constr not Classfd"/>
    <n v="1"/>
    <n v="0"/>
    <n v="0"/>
    <n v="0"/>
    <n v="0"/>
    <n v="0"/>
    <n v="0"/>
    <n v="0"/>
    <s v="Wyoming"/>
    <d v="2022-12-01T00:00:00"/>
    <d v="2023-12-01T00:00:00"/>
    <x v="5"/>
    <s v="Regulated Gas (103)"/>
    <s v="Cheyenne Light Fuel &amp; Power Co"/>
    <x v="5"/>
    <x v="5"/>
  </r>
  <r>
    <n v="5"/>
    <n v="103"/>
    <x v="128"/>
    <s v="106000 Completed Constr not Classfd"/>
    <n v="1"/>
    <n v="0"/>
    <n v="0"/>
    <n v="0"/>
    <n v="0"/>
    <n v="0"/>
    <n v="0"/>
    <n v="0"/>
    <s v="Wyoming"/>
    <d v="2022-12-01T00:00:00"/>
    <d v="2023-12-01T00:00:00"/>
    <x v="6"/>
    <s v="Regulated Gas (103)"/>
    <s v="Cheyenne Light Fuel &amp; Power Co"/>
    <x v="5"/>
    <x v="5"/>
  </r>
  <r>
    <n v="5"/>
    <n v="103"/>
    <x v="128"/>
    <s v="106000 Completed Constr not Classfd"/>
    <n v="1"/>
    <n v="0"/>
    <n v="0"/>
    <n v="0"/>
    <n v="0"/>
    <n v="0"/>
    <n v="0"/>
    <n v="0"/>
    <s v="Wyoming"/>
    <d v="2022-12-01T00:00:00"/>
    <d v="2023-12-01T00:00:00"/>
    <x v="7"/>
    <s v="Regulated Gas (103)"/>
    <s v="Cheyenne Light Fuel &amp; Power Co"/>
    <x v="5"/>
    <x v="5"/>
  </r>
  <r>
    <n v="5"/>
    <n v="103"/>
    <x v="128"/>
    <s v="106000 Completed Constr not Classfd"/>
    <n v="1"/>
    <n v="0"/>
    <n v="0"/>
    <n v="0"/>
    <n v="0"/>
    <n v="0"/>
    <n v="0"/>
    <n v="0"/>
    <s v="Wyoming"/>
    <d v="2022-12-01T00:00:00"/>
    <d v="2023-12-01T00:00:00"/>
    <x v="8"/>
    <s v="Regulated Gas (103)"/>
    <s v="Cheyenne Light Fuel &amp; Power Co"/>
    <x v="5"/>
    <x v="5"/>
  </r>
  <r>
    <n v="5"/>
    <n v="103"/>
    <x v="128"/>
    <s v="106000 Completed Constr not Classfd"/>
    <n v="1"/>
    <n v="0"/>
    <n v="0"/>
    <n v="0"/>
    <n v="0"/>
    <n v="0"/>
    <n v="0"/>
    <n v="0"/>
    <s v="Wyoming"/>
    <d v="2022-12-01T00:00:00"/>
    <d v="2023-12-01T00:00:00"/>
    <x v="9"/>
    <s v="Regulated Gas (103)"/>
    <s v="Cheyenne Light Fuel &amp; Power Co"/>
    <x v="5"/>
    <x v="5"/>
  </r>
  <r>
    <n v="5"/>
    <n v="103"/>
    <x v="128"/>
    <s v="106000 Completed Constr not Classfd"/>
    <n v="1"/>
    <n v="0"/>
    <n v="0"/>
    <n v="0"/>
    <n v="0"/>
    <n v="0"/>
    <n v="0"/>
    <n v="0"/>
    <s v="Wyoming"/>
    <d v="2022-12-01T00:00:00"/>
    <d v="2023-12-01T00:00:00"/>
    <x v="10"/>
    <s v="Regulated Gas (103)"/>
    <s v="Cheyenne Light Fuel &amp; Power Co"/>
    <x v="5"/>
    <x v="5"/>
  </r>
  <r>
    <n v="5"/>
    <n v="103"/>
    <x v="129"/>
    <s v="106000 Completed Constr not Classfd"/>
    <n v="1"/>
    <n v="0"/>
    <n v="0"/>
    <n v="0"/>
    <n v="0"/>
    <n v="0"/>
    <n v="0"/>
    <n v="0"/>
    <s v="Wyoming"/>
    <d v="2022-12-01T00:00:00"/>
    <d v="2023-12-01T00:00:00"/>
    <x v="11"/>
    <s v="Regulated Gas (103)"/>
    <s v="Cheyenne Light Fuel &amp; Power Co"/>
    <x v="5"/>
    <x v="5"/>
  </r>
  <r>
    <n v="5"/>
    <n v="103"/>
    <x v="129"/>
    <s v="106000 Completed Constr not Classfd"/>
    <n v="1"/>
    <n v="0"/>
    <n v="0"/>
    <n v="0"/>
    <n v="0"/>
    <n v="0"/>
    <n v="0"/>
    <n v="0"/>
    <s v="Wyoming"/>
    <d v="2022-12-01T00:00:00"/>
    <d v="2023-12-01T00:00:00"/>
    <x v="12"/>
    <s v="Regulated Gas (103)"/>
    <s v="Cheyenne Light Fuel &amp; Power Co"/>
    <x v="5"/>
    <x v="5"/>
  </r>
  <r>
    <n v="5"/>
    <n v="103"/>
    <x v="129"/>
    <s v="106000 Completed Constr not Classfd"/>
    <n v="1"/>
    <n v="0"/>
    <n v="0"/>
    <n v="0"/>
    <n v="0"/>
    <n v="0"/>
    <n v="0"/>
    <n v="0"/>
    <s v="Wyoming"/>
    <d v="2022-12-01T00:00:00"/>
    <d v="2023-12-01T00:00:00"/>
    <x v="0"/>
    <s v="Regulated Gas (103)"/>
    <s v="Cheyenne Light Fuel &amp; Power Co"/>
    <x v="5"/>
    <x v="5"/>
  </r>
  <r>
    <n v="5"/>
    <n v="103"/>
    <x v="129"/>
    <s v="106000 Completed Constr not Classfd"/>
    <n v="1"/>
    <n v="0"/>
    <n v="0"/>
    <n v="0"/>
    <n v="0"/>
    <n v="0"/>
    <n v="0"/>
    <n v="0"/>
    <s v="Wyoming"/>
    <d v="2022-12-01T00:00:00"/>
    <d v="2023-12-01T00:00:00"/>
    <x v="1"/>
    <s v="Regulated Gas (103)"/>
    <s v="Cheyenne Light Fuel &amp; Power Co"/>
    <x v="5"/>
    <x v="5"/>
  </r>
  <r>
    <n v="5"/>
    <n v="103"/>
    <x v="129"/>
    <s v="106000 Completed Constr not Classfd"/>
    <n v="1"/>
    <n v="0"/>
    <n v="0"/>
    <n v="0"/>
    <n v="0"/>
    <n v="0"/>
    <n v="0"/>
    <n v="0"/>
    <s v="Wyoming"/>
    <d v="2022-12-01T00:00:00"/>
    <d v="2023-12-01T00:00:00"/>
    <x v="2"/>
    <s v="Regulated Gas (103)"/>
    <s v="Cheyenne Light Fuel &amp; Power Co"/>
    <x v="5"/>
    <x v="5"/>
  </r>
  <r>
    <n v="5"/>
    <n v="103"/>
    <x v="129"/>
    <s v="106000 Completed Constr not Classfd"/>
    <n v="1"/>
    <n v="0"/>
    <n v="0"/>
    <n v="0"/>
    <n v="0"/>
    <n v="0"/>
    <n v="0"/>
    <n v="0"/>
    <s v="Wyoming"/>
    <d v="2022-12-01T00:00:00"/>
    <d v="2023-12-01T00:00:00"/>
    <x v="3"/>
    <s v="Regulated Gas (103)"/>
    <s v="Cheyenne Light Fuel &amp; Power Co"/>
    <x v="5"/>
    <x v="5"/>
  </r>
  <r>
    <n v="5"/>
    <n v="103"/>
    <x v="129"/>
    <s v="106000 Completed Constr not Classfd"/>
    <n v="1"/>
    <n v="0"/>
    <n v="0"/>
    <n v="0"/>
    <n v="0"/>
    <n v="0"/>
    <n v="0"/>
    <n v="0"/>
    <s v="Wyoming"/>
    <d v="2022-12-01T00:00:00"/>
    <d v="2023-12-01T00:00:00"/>
    <x v="4"/>
    <s v="Regulated Gas (103)"/>
    <s v="Cheyenne Light Fuel &amp; Power Co"/>
    <x v="5"/>
    <x v="5"/>
  </r>
  <r>
    <n v="5"/>
    <n v="103"/>
    <x v="129"/>
    <s v="106000 Completed Constr not Classfd"/>
    <n v="1"/>
    <n v="0"/>
    <n v="0"/>
    <n v="0"/>
    <n v="0"/>
    <n v="0"/>
    <n v="0"/>
    <n v="0"/>
    <s v="Wyoming"/>
    <d v="2022-12-01T00:00:00"/>
    <d v="2023-12-01T00:00:00"/>
    <x v="5"/>
    <s v="Regulated Gas (103)"/>
    <s v="Cheyenne Light Fuel &amp; Power Co"/>
    <x v="5"/>
    <x v="5"/>
  </r>
  <r>
    <n v="5"/>
    <n v="103"/>
    <x v="129"/>
    <s v="106000 Completed Constr not Classfd"/>
    <n v="1"/>
    <n v="0"/>
    <n v="0"/>
    <n v="0"/>
    <n v="0"/>
    <n v="0"/>
    <n v="0"/>
    <n v="0"/>
    <s v="Wyoming"/>
    <d v="2022-12-01T00:00:00"/>
    <d v="2023-12-01T00:00:00"/>
    <x v="6"/>
    <s v="Regulated Gas (103)"/>
    <s v="Cheyenne Light Fuel &amp; Power Co"/>
    <x v="5"/>
    <x v="5"/>
  </r>
  <r>
    <n v="5"/>
    <n v="103"/>
    <x v="129"/>
    <s v="106000 Completed Constr not Classfd"/>
    <n v="1"/>
    <n v="0"/>
    <n v="0"/>
    <n v="0"/>
    <n v="0"/>
    <n v="0"/>
    <n v="0"/>
    <n v="0"/>
    <s v="Wyoming"/>
    <d v="2022-12-01T00:00:00"/>
    <d v="2023-12-01T00:00:00"/>
    <x v="7"/>
    <s v="Regulated Gas (103)"/>
    <s v="Cheyenne Light Fuel &amp; Power Co"/>
    <x v="5"/>
    <x v="5"/>
  </r>
  <r>
    <n v="5"/>
    <n v="103"/>
    <x v="129"/>
    <s v="106000 Completed Constr not Classfd"/>
    <n v="1"/>
    <n v="0"/>
    <n v="0"/>
    <n v="0"/>
    <n v="0"/>
    <n v="0"/>
    <n v="0"/>
    <n v="0"/>
    <s v="Wyoming"/>
    <d v="2022-12-01T00:00:00"/>
    <d v="2023-12-01T00:00:00"/>
    <x v="8"/>
    <s v="Regulated Gas (103)"/>
    <s v="Cheyenne Light Fuel &amp; Power Co"/>
    <x v="5"/>
    <x v="5"/>
  </r>
  <r>
    <n v="5"/>
    <n v="103"/>
    <x v="129"/>
    <s v="106000 Completed Constr not Classfd"/>
    <n v="1"/>
    <n v="0"/>
    <n v="0"/>
    <n v="0"/>
    <n v="0"/>
    <n v="0"/>
    <n v="0"/>
    <n v="0"/>
    <s v="Wyoming"/>
    <d v="2022-12-01T00:00:00"/>
    <d v="2023-12-01T00:00:00"/>
    <x v="9"/>
    <s v="Regulated Gas (103)"/>
    <s v="Cheyenne Light Fuel &amp; Power Co"/>
    <x v="5"/>
    <x v="5"/>
  </r>
  <r>
    <n v="5"/>
    <n v="103"/>
    <x v="129"/>
    <s v="106000 Completed Constr not Classfd"/>
    <n v="1"/>
    <n v="0"/>
    <n v="0"/>
    <n v="0"/>
    <n v="0"/>
    <n v="0"/>
    <n v="0"/>
    <n v="0"/>
    <s v="Wyoming"/>
    <d v="2022-12-01T00:00:00"/>
    <d v="2023-12-01T00:00:00"/>
    <x v="10"/>
    <s v="Regulated Gas (103)"/>
    <s v="Cheyenne Light Fuel &amp; Power Co"/>
    <x v="5"/>
    <x v="5"/>
  </r>
  <r>
    <n v="5"/>
    <n v="103"/>
    <x v="130"/>
    <s v="106000 Completed Constr not Classfd"/>
    <n v="1"/>
    <n v="0"/>
    <n v="0"/>
    <n v="0"/>
    <n v="0"/>
    <n v="0"/>
    <n v="0"/>
    <n v="0"/>
    <s v="Wyoming"/>
    <d v="2022-12-01T00:00:00"/>
    <d v="2023-12-01T00:00:00"/>
    <x v="11"/>
    <s v="Regulated Gas (103)"/>
    <s v="Cheyenne Light Fuel &amp; Power Co"/>
    <x v="5"/>
    <x v="5"/>
  </r>
  <r>
    <n v="5"/>
    <n v="103"/>
    <x v="130"/>
    <s v="106000 Completed Constr not Classfd"/>
    <n v="1"/>
    <n v="0"/>
    <n v="0"/>
    <n v="0"/>
    <n v="0"/>
    <n v="0"/>
    <n v="0"/>
    <n v="0"/>
    <s v="Wyoming"/>
    <d v="2022-12-01T00:00:00"/>
    <d v="2023-12-01T00:00:00"/>
    <x v="12"/>
    <s v="Regulated Gas (103)"/>
    <s v="Cheyenne Light Fuel &amp; Power Co"/>
    <x v="5"/>
    <x v="5"/>
  </r>
  <r>
    <n v="5"/>
    <n v="103"/>
    <x v="130"/>
    <s v="106000 Completed Constr not Classfd"/>
    <n v="1"/>
    <n v="0"/>
    <n v="0"/>
    <n v="0"/>
    <n v="0"/>
    <n v="0"/>
    <n v="0"/>
    <n v="0"/>
    <s v="Wyoming"/>
    <d v="2022-12-01T00:00:00"/>
    <d v="2023-12-01T00:00:00"/>
    <x v="0"/>
    <s v="Regulated Gas (103)"/>
    <s v="Cheyenne Light Fuel &amp; Power Co"/>
    <x v="5"/>
    <x v="5"/>
  </r>
  <r>
    <n v="5"/>
    <n v="103"/>
    <x v="130"/>
    <s v="106000 Completed Constr not Classfd"/>
    <n v="1"/>
    <n v="0"/>
    <n v="0"/>
    <n v="0"/>
    <n v="0"/>
    <n v="0"/>
    <n v="0"/>
    <n v="0"/>
    <s v="Wyoming"/>
    <d v="2022-12-01T00:00:00"/>
    <d v="2023-12-01T00:00:00"/>
    <x v="1"/>
    <s v="Regulated Gas (103)"/>
    <s v="Cheyenne Light Fuel &amp; Power Co"/>
    <x v="5"/>
    <x v="5"/>
  </r>
  <r>
    <n v="5"/>
    <n v="103"/>
    <x v="130"/>
    <s v="106000 Completed Constr not Classfd"/>
    <n v="1"/>
    <n v="0"/>
    <n v="0"/>
    <n v="0"/>
    <n v="0"/>
    <n v="0"/>
    <n v="0"/>
    <n v="0"/>
    <s v="Wyoming"/>
    <d v="2022-12-01T00:00:00"/>
    <d v="2023-12-01T00:00:00"/>
    <x v="2"/>
    <s v="Regulated Gas (103)"/>
    <s v="Cheyenne Light Fuel &amp; Power Co"/>
    <x v="5"/>
    <x v="5"/>
  </r>
  <r>
    <n v="5"/>
    <n v="103"/>
    <x v="130"/>
    <s v="106000 Completed Constr not Classfd"/>
    <n v="1"/>
    <n v="0"/>
    <n v="0"/>
    <n v="0"/>
    <n v="0"/>
    <n v="0"/>
    <n v="0"/>
    <n v="0"/>
    <s v="Wyoming"/>
    <d v="2022-12-01T00:00:00"/>
    <d v="2023-12-01T00:00:00"/>
    <x v="3"/>
    <s v="Regulated Gas (103)"/>
    <s v="Cheyenne Light Fuel &amp; Power Co"/>
    <x v="5"/>
    <x v="5"/>
  </r>
  <r>
    <n v="5"/>
    <n v="103"/>
    <x v="130"/>
    <s v="106000 Completed Constr not Classfd"/>
    <n v="1"/>
    <n v="0"/>
    <n v="0"/>
    <n v="0"/>
    <n v="0"/>
    <n v="0"/>
    <n v="0"/>
    <n v="0"/>
    <s v="Wyoming"/>
    <d v="2022-12-01T00:00:00"/>
    <d v="2023-12-01T00:00:00"/>
    <x v="4"/>
    <s v="Regulated Gas (103)"/>
    <s v="Cheyenne Light Fuel &amp; Power Co"/>
    <x v="5"/>
    <x v="5"/>
  </r>
  <r>
    <n v="5"/>
    <n v="103"/>
    <x v="130"/>
    <s v="106000 Completed Constr not Classfd"/>
    <n v="1"/>
    <n v="0"/>
    <n v="0"/>
    <n v="0"/>
    <n v="0"/>
    <n v="0"/>
    <n v="0"/>
    <n v="0"/>
    <s v="Wyoming"/>
    <d v="2022-12-01T00:00:00"/>
    <d v="2023-12-01T00:00:00"/>
    <x v="5"/>
    <s v="Regulated Gas (103)"/>
    <s v="Cheyenne Light Fuel &amp; Power Co"/>
    <x v="5"/>
    <x v="5"/>
  </r>
  <r>
    <n v="5"/>
    <n v="103"/>
    <x v="130"/>
    <s v="106000 Completed Constr not Classfd"/>
    <n v="1"/>
    <n v="0"/>
    <n v="0"/>
    <n v="0"/>
    <n v="0"/>
    <n v="0"/>
    <n v="0"/>
    <n v="0"/>
    <s v="Wyoming"/>
    <d v="2022-12-01T00:00:00"/>
    <d v="2023-12-01T00:00:00"/>
    <x v="6"/>
    <s v="Regulated Gas (103)"/>
    <s v="Cheyenne Light Fuel &amp; Power Co"/>
    <x v="5"/>
    <x v="5"/>
  </r>
  <r>
    <n v="5"/>
    <n v="103"/>
    <x v="130"/>
    <s v="106000 Completed Constr not Classfd"/>
    <n v="1"/>
    <n v="0"/>
    <n v="0"/>
    <n v="0"/>
    <n v="0"/>
    <n v="0"/>
    <n v="0"/>
    <n v="0"/>
    <s v="Wyoming"/>
    <d v="2022-12-01T00:00:00"/>
    <d v="2023-12-01T00:00:00"/>
    <x v="7"/>
    <s v="Regulated Gas (103)"/>
    <s v="Cheyenne Light Fuel &amp; Power Co"/>
    <x v="5"/>
    <x v="5"/>
  </r>
  <r>
    <n v="5"/>
    <n v="103"/>
    <x v="130"/>
    <s v="106000 Completed Constr not Classfd"/>
    <n v="1"/>
    <n v="0"/>
    <n v="0"/>
    <n v="0"/>
    <n v="0"/>
    <n v="0"/>
    <n v="0"/>
    <n v="0"/>
    <s v="Wyoming"/>
    <d v="2022-12-01T00:00:00"/>
    <d v="2023-12-01T00:00:00"/>
    <x v="8"/>
    <s v="Regulated Gas (103)"/>
    <s v="Cheyenne Light Fuel &amp; Power Co"/>
    <x v="5"/>
    <x v="5"/>
  </r>
  <r>
    <n v="5"/>
    <n v="103"/>
    <x v="130"/>
    <s v="106000 Completed Constr not Classfd"/>
    <n v="1"/>
    <n v="0"/>
    <n v="0"/>
    <n v="0"/>
    <n v="0"/>
    <n v="0"/>
    <n v="0"/>
    <n v="0"/>
    <s v="Wyoming"/>
    <d v="2022-12-01T00:00:00"/>
    <d v="2023-12-01T00:00:00"/>
    <x v="9"/>
    <s v="Regulated Gas (103)"/>
    <s v="Cheyenne Light Fuel &amp; Power Co"/>
    <x v="5"/>
    <x v="5"/>
  </r>
  <r>
    <n v="5"/>
    <n v="103"/>
    <x v="130"/>
    <s v="106000 Completed Constr not Classfd"/>
    <n v="1"/>
    <n v="0"/>
    <n v="0"/>
    <n v="0"/>
    <n v="0"/>
    <n v="0"/>
    <n v="0"/>
    <n v="0"/>
    <s v="Wyoming"/>
    <d v="2022-12-01T00:00:00"/>
    <d v="2023-12-01T00:00:00"/>
    <x v="10"/>
    <s v="Regulated Gas (103)"/>
    <s v="Cheyenne Light Fuel &amp; Power Co"/>
    <x v="5"/>
    <x v="5"/>
  </r>
  <r>
    <n v="5"/>
    <n v="103"/>
    <x v="131"/>
    <s v="106000 Completed Constr not Classfd"/>
    <n v="1"/>
    <n v="0"/>
    <n v="0"/>
    <n v="0"/>
    <n v="0"/>
    <n v="0"/>
    <n v="0"/>
    <n v="0"/>
    <s v="Wyoming"/>
    <d v="2022-12-01T00:00:00"/>
    <d v="2023-12-01T00:00:00"/>
    <x v="11"/>
    <s v="Regulated Gas (103)"/>
    <s v="Cheyenne Light Fuel &amp; Power Co"/>
    <x v="5"/>
    <x v="5"/>
  </r>
  <r>
    <n v="5"/>
    <n v="103"/>
    <x v="131"/>
    <s v="106000 Completed Constr not Classfd"/>
    <n v="1"/>
    <n v="0"/>
    <n v="0"/>
    <n v="0"/>
    <n v="0"/>
    <n v="0"/>
    <n v="0"/>
    <n v="0"/>
    <s v="Wyoming"/>
    <d v="2022-12-01T00:00:00"/>
    <d v="2023-12-01T00:00:00"/>
    <x v="12"/>
    <s v="Regulated Gas (103)"/>
    <s v="Cheyenne Light Fuel &amp; Power Co"/>
    <x v="5"/>
    <x v="5"/>
  </r>
  <r>
    <n v="5"/>
    <n v="103"/>
    <x v="131"/>
    <s v="106000 Completed Constr not Classfd"/>
    <n v="1"/>
    <n v="0"/>
    <n v="0"/>
    <n v="0"/>
    <n v="0"/>
    <n v="0"/>
    <n v="0"/>
    <n v="0"/>
    <s v="Wyoming"/>
    <d v="2022-12-01T00:00:00"/>
    <d v="2023-12-01T00:00:00"/>
    <x v="0"/>
    <s v="Regulated Gas (103)"/>
    <s v="Cheyenne Light Fuel &amp; Power Co"/>
    <x v="5"/>
    <x v="5"/>
  </r>
  <r>
    <n v="5"/>
    <n v="103"/>
    <x v="131"/>
    <s v="106000 Completed Constr not Classfd"/>
    <n v="1"/>
    <n v="0"/>
    <n v="0"/>
    <n v="0"/>
    <n v="0"/>
    <n v="0"/>
    <n v="0"/>
    <n v="0"/>
    <s v="Wyoming"/>
    <d v="2022-12-01T00:00:00"/>
    <d v="2023-12-01T00:00:00"/>
    <x v="1"/>
    <s v="Regulated Gas (103)"/>
    <s v="Cheyenne Light Fuel &amp; Power Co"/>
    <x v="5"/>
    <x v="5"/>
  </r>
  <r>
    <n v="5"/>
    <n v="103"/>
    <x v="131"/>
    <s v="106000 Completed Constr not Classfd"/>
    <n v="1"/>
    <n v="0"/>
    <n v="0"/>
    <n v="0"/>
    <n v="0"/>
    <n v="0"/>
    <n v="0"/>
    <n v="0"/>
    <s v="Wyoming"/>
    <d v="2022-12-01T00:00:00"/>
    <d v="2023-12-01T00:00:00"/>
    <x v="2"/>
    <s v="Regulated Gas (103)"/>
    <s v="Cheyenne Light Fuel &amp; Power Co"/>
    <x v="5"/>
    <x v="5"/>
  </r>
  <r>
    <n v="5"/>
    <n v="103"/>
    <x v="131"/>
    <s v="106000 Completed Constr not Classfd"/>
    <n v="1"/>
    <n v="0"/>
    <n v="0"/>
    <n v="0"/>
    <n v="0"/>
    <n v="0"/>
    <n v="0"/>
    <n v="0"/>
    <s v="Wyoming"/>
    <d v="2022-12-01T00:00:00"/>
    <d v="2023-12-01T00:00:00"/>
    <x v="3"/>
    <s v="Regulated Gas (103)"/>
    <s v="Cheyenne Light Fuel &amp; Power Co"/>
    <x v="5"/>
    <x v="5"/>
  </r>
  <r>
    <n v="5"/>
    <n v="103"/>
    <x v="131"/>
    <s v="106000 Completed Constr not Classfd"/>
    <n v="1"/>
    <n v="0"/>
    <n v="0"/>
    <n v="0"/>
    <n v="0"/>
    <n v="0"/>
    <n v="0"/>
    <n v="0"/>
    <s v="Wyoming"/>
    <d v="2022-12-01T00:00:00"/>
    <d v="2023-12-01T00:00:00"/>
    <x v="4"/>
    <s v="Regulated Gas (103)"/>
    <s v="Cheyenne Light Fuel &amp; Power Co"/>
    <x v="5"/>
    <x v="5"/>
  </r>
  <r>
    <n v="5"/>
    <n v="103"/>
    <x v="131"/>
    <s v="106000 Completed Constr not Classfd"/>
    <n v="1"/>
    <n v="0"/>
    <n v="0"/>
    <n v="0"/>
    <n v="0"/>
    <n v="0"/>
    <n v="0"/>
    <n v="0"/>
    <s v="Wyoming"/>
    <d v="2022-12-01T00:00:00"/>
    <d v="2023-12-01T00:00:00"/>
    <x v="5"/>
    <s v="Regulated Gas (103)"/>
    <s v="Cheyenne Light Fuel &amp; Power Co"/>
    <x v="5"/>
    <x v="5"/>
  </r>
  <r>
    <n v="5"/>
    <n v="103"/>
    <x v="131"/>
    <s v="106000 Completed Constr not Classfd"/>
    <n v="1"/>
    <n v="0"/>
    <n v="0"/>
    <n v="0"/>
    <n v="0"/>
    <n v="0"/>
    <n v="0"/>
    <n v="0"/>
    <s v="Wyoming"/>
    <d v="2022-12-01T00:00:00"/>
    <d v="2023-12-01T00:00:00"/>
    <x v="6"/>
    <s v="Regulated Gas (103)"/>
    <s v="Cheyenne Light Fuel &amp; Power Co"/>
    <x v="5"/>
    <x v="5"/>
  </r>
  <r>
    <n v="5"/>
    <n v="103"/>
    <x v="131"/>
    <s v="106000 Completed Constr not Classfd"/>
    <n v="1"/>
    <n v="0"/>
    <n v="0"/>
    <n v="0"/>
    <n v="0"/>
    <n v="0"/>
    <n v="0"/>
    <n v="0"/>
    <s v="Wyoming"/>
    <d v="2022-12-01T00:00:00"/>
    <d v="2023-12-01T00:00:00"/>
    <x v="7"/>
    <s v="Regulated Gas (103)"/>
    <s v="Cheyenne Light Fuel &amp; Power Co"/>
    <x v="5"/>
    <x v="5"/>
  </r>
  <r>
    <n v="5"/>
    <n v="103"/>
    <x v="131"/>
    <s v="106000 Completed Constr not Classfd"/>
    <n v="1"/>
    <n v="0"/>
    <n v="0"/>
    <n v="0"/>
    <n v="0"/>
    <n v="0"/>
    <n v="0"/>
    <n v="0"/>
    <s v="Wyoming"/>
    <d v="2022-12-01T00:00:00"/>
    <d v="2023-12-01T00:00:00"/>
    <x v="8"/>
    <s v="Regulated Gas (103)"/>
    <s v="Cheyenne Light Fuel &amp; Power Co"/>
    <x v="5"/>
    <x v="5"/>
  </r>
  <r>
    <n v="5"/>
    <n v="103"/>
    <x v="131"/>
    <s v="106000 Completed Constr not Classfd"/>
    <n v="1"/>
    <n v="0"/>
    <n v="0"/>
    <n v="0"/>
    <n v="0"/>
    <n v="0"/>
    <n v="0"/>
    <n v="0"/>
    <s v="Wyoming"/>
    <d v="2022-12-01T00:00:00"/>
    <d v="2023-12-01T00:00:00"/>
    <x v="9"/>
    <s v="Regulated Gas (103)"/>
    <s v="Cheyenne Light Fuel &amp; Power Co"/>
    <x v="5"/>
    <x v="5"/>
  </r>
  <r>
    <n v="5"/>
    <n v="103"/>
    <x v="131"/>
    <s v="106000 Completed Constr not Classfd"/>
    <n v="1"/>
    <n v="0"/>
    <n v="0"/>
    <n v="0"/>
    <n v="0"/>
    <n v="0"/>
    <n v="0"/>
    <n v="0"/>
    <s v="Wyoming"/>
    <d v="2022-12-01T00:00:00"/>
    <d v="2023-12-01T00:00:00"/>
    <x v="10"/>
    <s v="Regulated Gas (103)"/>
    <s v="Cheyenne Light Fuel &amp; Power Co"/>
    <x v="5"/>
    <x v="5"/>
  </r>
  <r>
    <n v="5"/>
    <n v="103"/>
    <x v="132"/>
    <s v="106000 Completed Constr not Classfd"/>
    <n v="1"/>
    <n v="0"/>
    <n v="0"/>
    <n v="0"/>
    <n v="0"/>
    <n v="0"/>
    <n v="0"/>
    <n v="0"/>
    <s v="Wyoming"/>
    <d v="2022-12-01T00:00:00"/>
    <d v="2023-12-01T00:00:00"/>
    <x v="11"/>
    <s v="Regulated Gas (103)"/>
    <s v="Cheyenne Light Fuel &amp; Power Co"/>
    <x v="5"/>
    <x v="7"/>
  </r>
  <r>
    <n v="5"/>
    <n v="103"/>
    <x v="132"/>
    <s v="106000 Completed Constr not Classfd"/>
    <n v="1"/>
    <n v="0"/>
    <n v="0"/>
    <n v="0"/>
    <n v="0"/>
    <n v="0"/>
    <n v="0"/>
    <n v="0"/>
    <s v="Wyoming"/>
    <d v="2022-12-01T00:00:00"/>
    <d v="2023-12-01T00:00:00"/>
    <x v="12"/>
    <s v="Regulated Gas (103)"/>
    <s v="Cheyenne Light Fuel &amp; Power Co"/>
    <x v="5"/>
    <x v="7"/>
  </r>
  <r>
    <n v="5"/>
    <n v="103"/>
    <x v="132"/>
    <s v="106000 Completed Constr not Classfd"/>
    <n v="1"/>
    <n v="0"/>
    <n v="0"/>
    <n v="0"/>
    <n v="0"/>
    <n v="0"/>
    <n v="0"/>
    <n v="0"/>
    <s v="Wyoming"/>
    <d v="2022-12-01T00:00:00"/>
    <d v="2023-12-01T00:00:00"/>
    <x v="0"/>
    <s v="Regulated Gas (103)"/>
    <s v="Cheyenne Light Fuel &amp; Power Co"/>
    <x v="5"/>
    <x v="7"/>
  </r>
  <r>
    <n v="5"/>
    <n v="103"/>
    <x v="132"/>
    <s v="106000 Completed Constr not Classfd"/>
    <n v="1"/>
    <n v="0"/>
    <n v="0"/>
    <n v="0"/>
    <n v="0"/>
    <n v="0"/>
    <n v="0"/>
    <n v="0"/>
    <s v="Wyoming"/>
    <d v="2022-12-01T00:00:00"/>
    <d v="2023-12-01T00:00:00"/>
    <x v="1"/>
    <s v="Regulated Gas (103)"/>
    <s v="Cheyenne Light Fuel &amp; Power Co"/>
    <x v="5"/>
    <x v="7"/>
  </r>
  <r>
    <n v="5"/>
    <n v="103"/>
    <x v="132"/>
    <s v="106000 Completed Constr not Classfd"/>
    <n v="1"/>
    <n v="0"/>
    <n v="0"/>
    <n v="0"/>
    <n v="0"/>
    <n v="0"/>
    <n v="0"/>
    <n v="0"/>
    <s v="Wyoming"/>
    <d v="2022-12-01T00:00:00"/>
    <d v="2023-12-01T00:00:00"/>
    <x v="2"/>
    <s v="Regulated Gas (103)"/>
    <s v="Cheyenne Light Fuel &amp; Power Co"/>
    <x v="5"/>
    <x v="7"/>
  </r>
  <r>
    <n v="5"/>
    <n v="103"/>
    <x v="132"/>
    <s v="106000 Completed Constr not Classfd"/>
    <n v="1"/>
    <n v="0"/>
    <n v="0"/>
    <n v="0"/>
    <n v="0"/>
    <n v="0"/>
    <n v="0"/>
    <n v="0"/>
    <s v="Wyoming"/>
    <d v="2022-12-01T00:00:00"/>
    <d v="2023-12-01T00:00:00"/>
    <x v="3"/>
    <s v="Regulated Gas (103)"/>
    <s v="Cheyenne Light Fuel &amp; Power Co"/>
    <x v="5"/>
    <x v="7"/>
  </r>
  <r>
    <n v="5"/>
    <n v="103"/>
    <x v="132"/>
    <s v="106000 Completed Constr not Classfd"/>
    <n v="1"/>
    <n v="0"/>
    <n v="0"/>
    <n v="0"/>
    <n v="0"/>
    <n v="0"/>
    <n v="0"/>
    <n v="0"/>
    <s v="Wyoming"/>
    <d v="2022-12-01T00:00:00"/>
    <d v="2023-12-01T00:00:00"/>
    <x v="4"/>
    <s v="Regulated Gas (103)"/>
    <s v="Cheyenne Light Fuel &amp; Power Co"/>
    <x v="5"/>
    <x v="7"/>
  </r>
  <r>
    <n v="5"/>
    <n v="103"/>
    <x v="132"/>
    <s v="106000 Completed Constr not Classfd"/>
    <n v="1"/>
    <n v="0"/>
    <n v="0"/>
    <n v="0"/>
    <n v="0"/>
    <n v="0"/>
    <n v="0"/>
    <n v="0"/>
    <s v="Wyoming"/>
    <d v="2022-12-01T00:00:00"/>
    <d v="2023-12-01T00:00:00"/>
    <x v="5"/>
    <s v="Regulated Gas (103)"/>
    <s v="Cheyenne Light Fuel &amp; Power Co"/>
    <x v="5"/>
    <x v="7"/>
  </r>
  <r>
    <n v="5"/>
    <n v="103"/>
    <x v="132"/>
    <s v="106000 Completed Constr not Classfd"/>
    <n v="1"/>
    <n v="0"/>
    <n v="0"/>
    <n v="0"/>
    <n v="0"/>
    <n v="0"/>
    <n v="0"/>
    <n v="0"/>
    <s v="Wyoming"/>
    <d v="2022-12-01T00:00:00"/>
    <d v="2023-12-01T00:00:00"/>
    <x v="6"/>
    <s v="Regulated Gas (103)"/>
    <s v="Cheyenne Light Fuel &amp; Power Co"/>
    <x v="5"/>
    <x v="7"/>
  </r>
  <r>
    <n v="5"/>
    <n v="103"/>
    <x v="132"/>
    <s v="106000 Completed Constr not Classfd"/>
    <n v="1"/>
    <n v="0"/>
    <n v="0"/>
    <n v="0"/>
    <n v="0"/>
    <n v="0"/>
    <n v="0"/>
    <n v="0"/>
    <s v="Wyoming"/>
    <d v="2022-12-01T00:00:00"/>
    <d v="2023-12-01T00:00:00"/>
    <x v="7"/>
    <s v="Regulated Gas (103)"/>
    <s v="Cheyenne Light Fuel &amp; Power Co"/>
    <x v="5"/>
    <x v="7"/>
  </r>
  <r>
    <n v="5"/>
    <n v="103"/>
    <x v="132"/>
    <s v="106000 Completed Constr not Classfd"/>
    <n v="1"/>
    <n v="0"/>
    <n v="0"/>
    <n v="0"/>
    <n v="0"/>
    <n v="0"/>
    <n v="0"/>
    <n v="0"/>
    <s v="Wyoming"/>
    <d v="2022-12-01T00:00:00"/>
    <d v="2023-12-01T00:00:00"/>
    <x v="8"/>
    <s v="Regulated Gas (103)"/>
    <s v="Cheyenne Light Fuel &amp; Power Co"/>
    <x v="5"/>
    <x v="7"/>
  </r>
  <r>
    <n v="5"/>
    <n v="103"/>
    <x v="132"/>
    <s v="106000 Completed Constr not Classfd"/>
    <n v="1"/>
    <n v="0"/>
    <n v="0"/>
    <n v="0"/>
    <n v="0"/>
    <n v="0"/>
    <n v="0"/>
    <n v="0"/>
    <s v="Wyoming"/>
    <d v="2022-12-01T00:00:00"/>
    <d v="2023-12-01T00:00:00"/>
    <x v="9"/>
    <s v="Regulated Gas (103)"/>
    <s v="Cheyenne Light Fuel &amp; Power Co"/>
    <x v="5"/>
    <x v="7"/>
  </r>
  <r>
    <n v="5"/>
    <n v="103"/>
    <x v="132"/>
    <s v="106000 Completed Constr not Classfd"/>
    <n v="1"/>
    <n v="0"/>
    <n v="0"/>
    <n v="0"/>
    <n v="0"/>
    <n v="0"/>
    <n v="0"/>
    <n v="0"/>
    <s v="Wyoming"/>
    <d v="2022-12-01T00:00:00"/>
    <d v="2023-12-01T00:00:00"/>
    <x v="10"/>
    <s v="Regulated Gas (103)"/>
    <s v="Cheyenne Light Fuel &amp; Power Co"/>
    <x v="5"/>
    <x v="7"/>
  </r>
  <r>
    <n v="5"/>
    <n v="103"/>
    <x v="136"/>
    <s v="106000 Completed Constr not Classfd"/>
    <n v="1"/>
    <n v="0"/>
    <n v="0"/>
    <n v="0"/>
    <n v="0"/>
    <n v="0"/>
    <n v="0"/>
    <n v="0"/>
    <s v="Wyoming"/>
    <d v="2022-12-01T00:00:00"/>
    <d v="2023-12-01T00:00:00"/>
    <x v="11"/>
    <s v="Regulated Gas (103)"/>
    <s v="Cheyenne Light Fuel &amp; Power Co"/>
    <x v="5"/>
    <x v="9"/>
  </r>
  <r>
    <n v="5"/>
    <n v="103"/>
    <x v="136"/>
    <s v="106000 Completed Constr not Classfd"/>
    <n v="1"/>
    <n v="0"/>
    <n v="0"/>
    <n v="0"/>
    <n v="0"/>
    <n v="0"/>
    <n v="0"/>
    <n v="0"/>
    <s v="Wyoming"/>
    <d v="2022-12-01T00:00:00"/>
    <d v="2023-12-01T00:00:00"/>
    <x v="12"/>
    <s v="Regulated Gas (103)"/>
    <s v="Cheyenne Light Fuel &amp; Power Co"/>
    <x v="5"/>
    <x v="9"/>
  </r>
  <r>
    <n v="5"/>
    <n v="103"/>
    <x v="136"/>
    <s v="106000 Completed Constr not Classfd"/>
    <n v="1"/>
    <n v="0"/>
    <n v="0"/>
    <n v="0"/>
    <n v="0"/>
    <n v="0"/>
    <n v="0"/>
    <n v="0"/>
    <s v="Wyoming"/>
    <d v="2022-12-01T00:00:00"/>
    <d v="2023-12-01T00:00:00"/>
    <x v="0"/>
    <s v="Regulated Gas (103)"/>
    <s v="Cheyenne Light Fuel &amp; Power Co"/>
    <x v="5"/>
    <x v="9"/>
  </r>
  <r>
    <n v="5"/>
    <n v="103"/>
    <x v="136"/>
    <s v="106000 Completed Constr not Classfd"/>
    <n v="1"/>
    <n v="0"/>
    <n v="0"/>
    <n v="0"/>
    <n v="0"/>
    <n v="0"/>
    <n v="0"/>
    <n v="0"/>
    <s v="Wyoming"/>
    <d v="2022-12-01T00:00:00"/>
    <d v="2023-12-01T00:00:00"/>
    <x v="1"/>
    <s v="Regulated Gas (103)"/>
    <s v="Cheyenne Light Fuel &amp; Power Co"/>
    <x v="5"/>
    <x v="9"/>
  </r>
  <r>
    <n v="5"/>
    <n v="103"/>
    <x v="136"/>
    <s v="106000 Completed Constr not Classfd"/>
    <n v="1"/>
    <n v="0"/>
    <n v="0"/>
    <n v="0"/>
    <n v="0"/>
    <n v="0"/>
    <n v="0"/>
    <n v="0"/>
    <s v="Wyoming"/>
    <d v="2022-12-01T00:00:00"/>
    <d v="2023-12-01T00:00:00"/>
    <x v="2"/>
    <s v="Regulated Gas (103)"/>
    <s v="Cheyenne Light Fuel &amp; Power Co"/>
    <x v="5"/>
    <x v="9"/>
  </r>
  <r>
    <n v="5"/>
    <n v="103"/>
    <x v="136"/>
    <s v="106000 Completed Constr not Classfd"/>
    <n v="1"/>
    <n v="0"/>
    <n v="0"/>
    <n v="0"/>
    <n v="0"/>
    <n v="0"/>
    <n v="0"/>
    <n v="0"/>
    <s v="Wyoming"/>
    <d v="2022-12-01T00:00:00"/>
    <d v="2023-12-01T00:00:00"/>
    <x v="3"/>
    <s v="Regulated Gas (103)"/>
    <s v="Cheyenne Light Fuel &amp; Power Co"/>
    <x v="5"/>
    <x v="9"/>
  </r>
  <r>
    <n v="5"/>
    <n v="103"/>
    <x v="136"/>
    <s v="106000 Completed Constr not Classfd"/>
    <n v="1"/>
    <n v="0"/>
    <n v="0"/>
    <n v="0"/>
    <n v="0"/>
    <n v="0"/>
    <n v="0"/>
    <n v="0"/>
    <s v="Wyoming"/>
    <d v="2022-12-01T00:00:00"/>
    <d v="2023-12-01T00:00:00"/>
    <x v="4"/>
    <s v="Regulated Gas (103)"/>
    <s v="Cheyenne Light Fuel &amp; Power Co"/>
    <x v="5"/>
    <x v="9"/>
  </r>
  <r>
    <n v="5"/>
    <n v="103"/>
    <x v="136"/>
    <s v="106000 Completed Constr not Classfd"/>
    <n v="1"/>
    <n v="0"/>
    <n v="0"/>
    <n v="0"/>
    <n v="0"/>
    <n v="0"/>
    <n v="0"/>
    <n v="0"/>
    <s v="Wyoming"/>
    <d v="2022-12-01T00:00:00"/>
    <d v="2023-12-01T00:00:00"/>
    <x v="5"/>
    <s v="Regulated Gas (103)"/>
    <s v="Cheyenne Light Fuel &amp; Power Co"/>
    <x v="5"/>
    <x v="9"/>
  </r>
  <r>
    <n v="5"/>
    <n v="103"/>
    <x v="136"/>
    <s v="106000 Completed Constr not Classfd"/>
    <n v="1"/>
    <n v="0"/>
    <n v="0"/>
    <n v="0"/>
    <n v="0"/>
    <n v="0"/>
    <n v="0"/>
    <n v="0"/>
    <s v="Wyoming"/>
    <d v="2022-12-01T00:00:00"/>
    <d v="2023-12-01T00:00:00"/>
    <x v="6"/>
    <s v="Regulated Gas (103)"/>
    <s v="Cheyenne Light Fuel &amp; Power Co"/>
    <x v="5"/>
    <x v="9"/>
  </r>
  <r>
    <n v="5"/>
    <n v="103"/>
    <x v="136"/>
    <s v="106000 Completed Constr not Classfd"/>
    <n v="1"/>
    <n v="0"/>
    <n v="0"/>
    <n v="0"/>
    <n v="0"/>
    <n v="0"/>
    <n v="0"/>
    <n v="0"/>
    <s v="Wyoming"/>
    <d v="2022-12-01T00:00:00"/>
    <d v="2023-12-01T00:00:00"/>
    <x v="7"/>
    <s v="Regulated Gas (103)"/>
    <s v="Cheyenne Light Fuel &amp; Power Co"/>
    <x v="5"/>
    <x v="9"/>
  </r>
  <r>
    <n v="5"/>
    <n v="103"/>
    <x v="136"/>
    <s v="106000 Completed Constr not Classfd"/>
    <n v="1"/>
    <n v="0"/>
    <n v="0"/>
    <n v="0"/>
    <n v="0"/>
    <n v="0"/>
    <n v="0"/>
    <n v="0"/>
    <s v="Wyoming"/>
    <d v="2022-12-01T00:00:00"/>
    <d v="2023-12-01T00:00:00"/>
    <x v="8"/>
    <s v="Regulated Gas (103)"/>
    <s v="Cheyenne Light Fuel &amp; Power Co"/>
    <x v="5"/>
    <x v="9"/>
  </r>
  <r>
    <n v="5"/>
    <n v="103"/>
    <x v="136"/>
    <s v="106000 Completed Constr not Classfd"/>
    <n v="1"/>
    <n v="0"/>
    <n v="0"/>
    <n v="0"/>
    <n v="0"/>
    <n v="0"/>
    <n v="0"/>
    <n v="0"/>
    <s v="Wyoming"/>
    <d v="2022-12-01T00:00:00"/>
    <d v="2023-12-01T00:00:00"/>
    <x v="9"/>
    <s v="Regulated Gas (103)"/>
    <s v="Cheyenne Light Fuel &amp; Power Co"/>
    <x v="5"/>
    <x v="9"/>
  </r>
  <r>
    <n v="5"/>
    <n v="103"/>
    <x v="136"/>
    <s v="106000 Completed Constr not Classfd"/>
    <n v="1"/>
    <n v="0"/>
    <n v="0"/>
    <n v="0"/>
    <n v="0"/>
    <n v="0"/>
    <n v="0"/>
    <n v="0"/>
    <s v="Wyoming"/>
    <d v="2022-12-01T00:00:00"/>
    <d v="2023-12-01T00:00:00"/>
    <x v="10"/>
    <s v="Regulated Gas (103)"/>
    <s v="Cheyenne Light Fuel &amp; Power Co"/>
    <x v="5"/>
    <x v="9"/>
  </r>
  <r>
    <n v="5"/>
    <n v="103"/>
    <x v="137"/>
    <s v="106000 Completed Constr not Classfd"/>
    <n v="1"/>
    <n v="0"/>
    <n v="0"/>
    <n v="0"/>
    <n v="0"/>
    <n v="0"/>
    <n v="0"/>
    <n v="0"/>
    <s v="Wyoming"/>
    <d v="2022-12-01T00:00:00"/>
    <d v="2023-12-01T00:00:00"/>
    <x v="11"/>
    <s v="Regulated Gas (103)"/>
    <s v="Cheyenne Light Fuel &amp; Power Co"/>
    <x v="5"/>
    <x v="10"/>
  </r>
  <r>
    <n v="5"/>
    <n v="103"/>
    <x v="137"/>
    <s v="106000 Completed Constr not Classfd"/>
    <n v="1"/>
    <n v="0"/>
    <n v="0"/>
    <n v="0"/>
    <n v="0"/>
    <n v="0"/>
    <n v="0"/>
    <n v="0"/>
    <s v="Wyoming"/>
    <d v="2022-12-01T00:00:00"/>
    <d v="2023-12-01T00:00:00"/>
    <x v="12"/>
    <s v="Regulated Gas (103)"/>
    <s v="Cheyenne Light Fuel &amp; Power Co"/>
    <x v="5"/>
    <x v="10"/>
  </r>
  <r>
    <n v="5"/>
    <n v="103"/>
    <x v="137"/>
    <s v="106000 Completed Constr not Classfd"/>
    <n v="1"/>
    <n v="0"/>
    <n v="0"/>
    <n v="0"/>
    <n v="0"/>
    <n v="0"/>
    <n v="0"/>
    <n v="0"/>
    <s v="Wyoming"/>
    <d v="2022-12-01T00:00:00"/>
    <d v="2023-12-01T00:00:00"/>
    <x v="0"/>
    <s v="Regulated Gas (103)"/>
    <s v="Cheyenne Light Fuel &amp; Power Co"/>
    <x v="5"/>
    <x v="10"/>
  </r>
  <r>
    <n v="5"/>
    <n v="103"/>
    <x v="137"/>
    <s v="106000 Completed Constr not Classfd"/>
    <n v="1"/>
    <n v="0"/>
    <n v="0"/>
    <n v="0"/>
    <n v="0"/>
    <n v="0"/>
    <n v="0"/>
    <n v="0"/>
    <s v="Wyoming"/>
    <d v="2022-12-01T00:00:00"/>
    <d v="2023-12-01T00:00:00"/>
    <x v="1"/>
    <s v="Regulated Gas (103)"/>
    <s v="Cheyenne Light Fuel &amp; Power Co"/>
    <x v="5"/>
    <x v="10"/>
  </r>
  <r>
    <n v="5"/>
    <n v="103"/>
    <x v="137"/>
    <s v="106000 Completed Constr not Classfd"/>
    <n v="1"/>
    <n v="0"/>
    <n v="0"/>
    <n v="0"/>
    <n v="0"/>
    <n v="0"/>
    <n v="0"/>
    <n v="0"/>
    <s v="Wyoming"/>
    <d v="2022-12-01T00:00:00"/>
    <d v="2023-12-01T00:00:00"/>
    <x v="2"/>
    <s v="Regulated Gas (103)"/>
    <s v="Cheyenne Light Fuel &amp; Power Co"/>
    <x v="5"/>
    <x v="10"/>
  </r>
  <r>
    <n v="5"/>
    <n v="103"/>
    <x v="137"/>
    <s v="106000 Completed Constr not Classfd"/>
    <n v="1"/>
    <n v="0"/>
    <n v="0"/>
    <n v="0"/>
    <n v="0"/>
    <n v="0"/>
    <n v="0"/>
    <n v="0"/>
    <s v="Wyoming"/>
    <d v="2022-12-01T00:00:00"/>
    <d v="2023-12-01T00:00:00"/>
    <x v="3"/>
    <s v="Regulated Gas (103)"/>
    <s v="Cheyenne Light Fuel &amp; Power Co"/>
    <x v="5"/>
    <x v="10"/>
  </r>
  <r>
    <n v="5"/>
    <n v="103"/>
    <x v="137"/>
    <s v="106000 Completed Constr not Classfd"/>
    <n v="1"/>
    <n v="0"/>
    <n v="0"/>
    <n v="0"/>
    <n v="0"/>
    <n v="0"/>
    <n v="0"/>
    <n v="0"/>
    <s v="Wyoming"/>
    <d v="2022-12-01T00:00:00"/>
    <d v="2023-12-01T00:00:00"/>
    <x v="4"/>
    <s v="Regulated Gas (103)"/>
    <s v="Cheyenne Light Fuel &amp; Power Co"/>
    <x v="5"/>
    <x v="10"/>
  </r>
  <r>
    <n v="5"/>
    <n v="103"/>
    <x v="137"/>
    <s v="106000 Completed Constr not Classfd"/>
    <n v="1"/>
    <n v="0"/>
    <n v="0"/>
    <n v="0"/>
    <n v="0"/>
    <n v="0"/>
    <n v="0"/>
    <n v="0"/>
    <s v="Wyoming"/>
    <d v="2022-12-01T00:00:00"/>
    <d v="2023-12-01T00:00:00"/>
    <x v="5"/>
    <s v="Regulated Gas (103)"/>
    <s v="Cheyenne Light Fuel &amp; Power Co"/>
    <x v="5"/>
    <x v="10"/>
  </r>
  <r>
    <n v="5"/>
    <n v="103"/>
    <x v="137"/>
    <s v="106000 Completed Constr not Classfd"/>
    <n v="1"/>
    <n v="0"/>
    <n v="0"/>
    <n v="0"/>
    <n v="0"/>
    <n v="0"/>
    <n v="0"/>
    <n v="0"/>
    <s v="Wyoming"/>
    <d v="2022-12-01T00:00:00"/>
    <d v="2023-12-01T00:00:00"/>
    <x v="6"/>
    <s v="Regulated Gas (103)"/>
    <s v="Cheyenne Light Fuel &amp; Power Co"/>
    <x v="5"/>
    <x v="10"/>
  </r>
  <r>
    <n v="5"/>
    <n v="103"/>
    <x v="137"/>
    <s v="106000 Completed Constr not Classfd"/>
    <n v="1"/>
    <n v="0"/>
    <n v="0"/>
    <n v="0"/>
    <n v="0"/>
    <n v="0"/>
    <n v="0"/>
    <n v="0"/>
    <s v="Wyoming"/>
    <d v="2022-12-01T00:00:00"/>
    <d v="2023-12-01T00:00:00"/>
    <x v="7"/>
    <s v="Regulated Gas (103)"/>
    <s v="Cheyenne Light Fuel &amp; Power Co"/>
    <x v="5"/>
    <x v="10"/>
  </r>
  <r>
    <n v="5"/>
    <n v="103"/>
    <x v="137"/>
    <s v="106000 Completed Constr not Classfd"/>
    <n v="1"/>
    <n v="0"/>
    <n v="0"/>
    <n v="0"/>
    <n v="0"/>
    <n v="0"/>
    <n v="0"/>
    <n v="0"/>
    <s v="Wyoming"/>
    <d v="2022-12-01T00:00:00"/>
    <d v="2023-12-01T00:00:00"/>
    <x v="8"/>
    <s v="Regulated Gas (103)"/>
    <s v="Cheyenne Light Fuel &amp; Power Co"/>
    <x v="5"/>
    <x v="10"/>
  </r>
  <r>
    <n v="5"/>
    <n v="103"/>
    <x v="137"/>
    <s v="106000 Completed Constr not Classfd"/>
    <n v="1"/>
    <n v="0"/>
    <n v="0"/>
    <n v="0"/>
    <n v="0"/>
    <n v="0"/>
    <n v="0"/>
    <n v="0"/>
    <s v="Wyoming"/>
    <d v="2022-12-01T00:00:00"/>
    <d v="2023-12-01T00:00:00"/>
    <x v="9"/>
    <s v="Regulated Gas (103)"/>
    <s v="Cheyenne Light Fuel &amp; Power Co"/>
    <x v="5"/>
    <x v="10"/>
  </r>
  <r>
    <n v="5"/>
    <n v="103"/>
    <x v="137"/>
    <s v="106000 Completed Constr not Classfd"/>
    <n v="1"/>
    <n v="0"/>
    <n v="0"/>
    <n v="0"/>
    <n v="0"/>
    <n v="0"/>
    <n v="0"/>
    <n v="0"/>
    <s v="Wyoming"/>
    <d v="2022-12-01T00:00:00"/>
    <d v="2023-12-01T00:00:00"/>
    <x v="10"/>
    <s v="Regulated Gas (103)"/>
    <s v="Cheyenne Light Fuel &amp; Power Co"/>
    <x v="5"/>
    <x v="10"/>
  </r>
  <r>
    <n v="5"/>
    <n v="103"/>
    <x v="138"/>
    <s v="106000 Completed Constr not Classfd"/>
    <n v="1"/>
    <n v="0"/>
    <n v="0"/>
    <n v="0"/>
    <n v="0"/>
    <n v="0"/>
    <n v="0"/>
    <n v="0"/>
    <s v="Wyoming"/>
    <d v="2022-12-01T00:00:00"/>
    <d v="2023-12-01T00:00:00"/>
    <x v="11"/>
    <s v="Regulated Gas (103)"/>
    <s v="Cheyenne Light Fuel &amp; Power Co"/>
    <x v="5"/>
    <x v="11"/>
  </r>
  <r>
    <n v="5"/>
    <n v="103"/>
    <x v="138"/>
    <s v="106000 Completed Constr not Classfd"/>
    <n v="1"/>
    <n v="0"/>
    <n v="0"/>
    <n v="0"/>
    <n v="0"/>
    <n v="0"/>
    <n v="0"/>
    <n v="0"/>
    <s v="Wyoming"/>
    <d v="2022-12-01T00:00:00"/>
    <d v="2023-12-01T00:00:00"/>
    <x v="12"/>
    <s v="Regulated Gas (103)"/>
    <s v="Cheyenne Light Fuel &amp; Power Co"/>
    <x v="5"/>
    <x v="11"/>
  </r>
  <r>
    <n v="5"/>
    <n v="103"/>
    <x v="138"/>
    <s v="106000 Completed Constr not Classfd"/>
    <n v="1"/>
    <n v="0"/>
    <n v="0"/>
    <n v="0"/>
    <n v="0"/>
    <n v="0"/>
    <n v="0"/>
    <n v="0"/>
    <s v="Wyoming"/>
    <d v="2022-12-01T00:00:00"/>
    <d v="2023-12-01T00:00:00"/>
    <x v="0"/>
    <s v="Regulated Gas (103)"/>
    <s v="Cheyenne Light Fuel &amp; Power Co"/>
    <x v="5"/>
    <x v="11"/>
  </r>
  <r>
    <n v="5"/>
    <n v="103"/>
    <x v="138"/>
    <s v="106000 Completed Constr not Classfd"/>
    <n v="1"/>
    <n v="0"/>
    <n v="0"/>
    <n v="0"/>
    <n v="0"/>
    <n v="0"/>
    <n v="0"/>
    <n v="0"/>
    <s v="Wyoming"/>
    <d v="2022-12-01T00:00:00"/>
    <d v="2023-12-01T00:00:00"/>
    <x v="1"/>
    <s v="Regulated Gas (103)"/>
    <s v="Cheyenne Light Fuel &amp; Power Co"/>
    <x v="5"/>
    <x v="11"/>
  </r>
  <r>
    <n v="5"/>
    <n v="103"/>
    <x v="138"/>
    <s v="106000 Completed Constr not Classfd"/>
    <n v="1"/>
    <n v="0"/>
    <n v="0"/>
    <n v="0"/>
    <n v="0"/>
    <n v="0"/>
    <n v="0"/>
    <n v="0"/>
    <s v="Wyoming"/>
    <d v="2022-12-01T00:00:00"/>
    <d v="2023-12-01T00:00:00"/>
    <x v="2"/>
    <s v="Regulated Gas (103)"/>
    <s v="Cheyenne Light Fuel &amp; Power Co"/>
    <x v="5"/>
    <x v="11"/>
  </r>
  <r>
    <n v="5"/>
    <n v="103"/>
    <x v="138"/>
    <s v="106000 Completed Constr not Classfd"/>
    <n v="1"/>
    <n v="0"/>
    <n v="0"/>
    <n v="0"/>
    <n v="0"/>
    <n v="0"/>
    <n v="0"/>
    <n v="0"/>
    <s v="Wyoming"/>
    <d v="2022-12-01T00:00:00"/>
    <d v="2023-12-01T00:00:00"/>
    <x v="3"/>
    <s v="Regulated Gas (103)"/>
    <s v="Cheyenne Light Fuel &amp; Power Co"/>
    <x v="5"/>
    <x v="11"/>
  </r>
  <r>
    <n v="5"/>
    <n v="103"/>
    <x v="138"/>
    <s v="106000 Completed Constr not Classfd"/>
    <n v="1"/>
    <n v="0"/>
    <n v="0"/>
    <n v="0"/>
    <n v="0"/>
    <n v="0"/>
    <n v="0"/>
    <n v="0"/>
    <s v="Wyoming"/>
    <d v="2022-12-01T00:00:00"/>
    <d v="2023-12-01T00:00:00"/>
    <x v="4"/>
    <s v="Regulated Gas (103)"/>
    <s v="Cheyenne Light Fuel &amp; Power Co"/>
    <x v="5"/>
    <x v="11"/>
  </r>
  <r>
    <n v="5"/>
    <n v="103"/>
    <x v="138"/>
    <s v="106000 Completed Constr not Classfd"/>
    <n v="1"/>
    <n v="0"/>
    <n v="0"/>
    <n v="0"/>
    <n v="0"/>
    <n v="0"/>
    <n v="0"/>
    <n v="0"/>
    <s v="Wyoming"/>
    <d v="2022-12-01T00:00:00"/>
    <d v="2023-12-01T00:00:00"/>
    <x v="5"/>
    <s v="Regulated Gas (103)"/>
    <s v="Cheyenne Light Fuel &amp; Power Co"/>
    <x v="5"/>
    <x v="11"/>
  </r>
  <r>
    <n v="5"/>
    <n v="103"/>
    <x v="138"/>
    <s v="106000 Completed Constr not Classfd"/>
    <n v="1"/>
    <n v="0"/>
    <n v="0"/>
    <n v="0"/>
    <n v="0"/>
    <n v="0"/>
    <n v="0"/>
    <n v="0"/>
    <s v="Wyoming"/>
    <d v="2022-12-01T00:00:00"/>
    <d v="2023-12-01T00:00:00"/>
    <x v="6"/>
    <s v="Regulated Gas (103)"/>
    <s v="Cheyenne Light Fuel &amp; Power Co"/>
    <x v="5"/>
    <x v="11"/>
  </r>
  <r>
    <n v="5"/>
    <n v="103"/>
    <x v="138"/>
    <s v="106000 Completed Constr not Classfd"/>
    <n v="1"/>
    <n v="0"/>
    <n v="0"/>
    <n v="0"/>
    <n v="0"/>
    <n v="0"/>
    <n v="0"/>
    <n v="0"/>
    <s v="Wyoming"/>
    <d v="2022-12-01T00:00:00"/>
    <d v="2023-12-01T00:00:00"/>
    <x v="7"/>
    <s v="Regulated Gas (103)"/>
    <s v="Cheyenne Light Fuel &amp; Power Co"/>
    <x v="5"/>
    <x v="11"/>
  </r>
  <r>
    <n v="5"/>
    <n v="103"/>
    <x v="138"/>
    <s v="106000 Completed Constr not Classfd"/>
    <n v="1"/>
    <n v="0"/>
    <n v="0"/>
    <n v="0"/>
    <n v="0"/>
    <n v="0"/>
    <n v="0"/>
    <n v="0"/>
    <s v="Wyoming"/>
    <d v="2022-12-01T00:00:00"/>
    <d v="2023-12-01T00:00:00"/>
    <x v="8"/>
    <s v="Regulated Gas (103)"/>
    <s v="Cheyenne Light Fuel &amp; Power Co"/>
    <x v="5"/>
    <x v="11"/>
  </r>
  <r>
    <n v="5"/>
    <n v="103"/>
    <x v="138"/>
    <s v="106000 Completed Constr not Classfd"/>
    <n v="1"/>
    <n v="0"/>
    <n v="0"/>
    <n v="0"/>
    <n v="0"/>
    <n v="0"/>
    <n v="0"/>
    <n v="0"/>
    <s v="Wyoming"/>
    <d v="2022-12-01T00:00:00"/>
    <d v="2023-12-01T00:00:00"/>
    <x v="9"/>
    <s v="Regulated Gas (103)"/>
    <s v="Cheyenne Light Fuel &amp; Power Co"/>
    <x v="5"/>
    <x v="11"/>
  </r>
  <r>
    <n v="5"/>
    <n v="103"/>
    <x v="138"/>
    <s v="106000 Completed Constr not Classfd"/>
    <n v="1"/>
    <n v="0"/>
    <n v="0"/>
    <n v="0"/>
    <n v="0"/>
    <n v="0"/>
    <n v="0"/>
    <n v="0"/>
    <s v="Wyoming"/>
    <d v="2022-12-01T00:00:00"/>
    <d v="2023-12-01T00:00:00"/>
    <x v="10"/>
    <s v="Regulated Gas (103)"/>
    <s v="Cheyenne Light Fuel &amp; Power Co"/>
    <x v="5"/>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794599E-4E62-4E2D-923B-2C4F952AD605}" name="PivotTable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7:O11" firstHeaderRow="1" firstDataRow="3" firstDataCol="1" rowPageCount="1" colPageCount="1"/>
  <pivotFields count="22">
    <pivotField showAll="0" defaultSubtotal="0"/>
    <pivotField showAll="0" defaultSubtotal="0"/>
    <pivotField axis="axisRow" showAll="0" defaultSubtotal="0">
      <items count="145">
        <item h="1" x="23"/>
        <item h="1" x="24"/>
        <item h="1" x="25"/>
        <item h="1" x="26"/>
        <item h="1" x="27"/>
        <item h="1" x="28"/>
        <item h="1" x="29"/>
        <item h="1" x="30"/>
        <item h="1" x="31"/>
        <item h="1" x="32"/>
        <item h="1" x="33"/>
        <item h="1" x="34"/>
        <item h="1" x="35"/>
        <item h="1" x="36"/>
        <item h="1" x="37"/>
        <item h="1" x="38"/>
        <item h="1" x="39"/>
        <item h="1" x="0"/>
        <item h="1" x="40"/>
        <item h="1" x="41"/>
        <item h="1" x="42"/>
        <item h="1" x="43"/>
        <item h="1" x="44"/>
        <item x="45"/>
        <item h="1" x="143"/>
        <item h="1" x="144"/>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1"/>
        <item h="1" x="2"/>
        <item h="1" x="74"/>
        <item h="1" x="75"/>
        <item h="1" x="76"/>
        <item h="1" x="77"/>
        <item h="1" x="78"/>
        <item h="1" x="79"/>
        <item h="1" x="80"/>
        <item h="1" x="81"/>
        <item h="1" x="82"/>
        <item h="1" x="83"/>
        <item h="1" x="84"/>
        <item h="1" x="85"/>
        <item h="1" x="86"/>
        <item h="1" x="87"/>
        <item h="1" x="88"/>
        <item h="1" x="139"/>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3"/>
        <item h="1" x="4"/>
        <item h="1" x="5"/>
        <item h="1" x="6"/>
        <item h="1" x="7"/>
        <item h="1" x="140"/>
        <item h="1" x="8"/>
        <item h="1" x="9"/>
        <item h="1" x="10"/>
        <item h="1" x="11"/>
        <item h="1" x="12"/>
        <item h="1" x="141"/>
        <item h="1" x="13"/>
        <item h="1" x="14"/>
        <item h="1" x="15"/>
        <item h="1" x="142"/>
        <item h="1" x="16"/>
        <item h="1" x="17"/>
        <item h="1" x="18"/>
        <item h="1" x="19"/>
        <item h="1" x="20"/>
        <item h="1" x="21"/>
        <item h="1" x="22"/>
      </items>
    </pivotField>
    <pivotField showAll="0" defaultSubtotal="0"/>
    <pivotField showAll="0" defaultSubtotal="0"/>
    <pivotField numFmtId="43" showAll="0" defaultSubtotal="0"/>
    <pivotField numFmtId="43" showAll="0" defaultSubtotal="0"/>
    <pivotField numFmtId="43" showAll="0" defaultSubtotal="0"/>
    <pivotField numFmtId="43" showAll="0" defaultSubtotal="0"/>
    <pivotField numFmtId="43" showAll="0" defaultSubtotal="0"/>
    <pivotField numFmtId="43" showAll="0" defaultSubtotal="0"/>
    <pivotField dataField="1" numFmtId="43" showAll="0" defaultSubtotal="0"/>
    <pivotField showAll="0" defaultSubtotal="0"/>
    <pivotField numFmtId="22" showAll="0" defaultSubtotal="0"/>
    <pivotField numFmtId="22" showAll="0" defaultSubtotal="0"/>
    <pivotField numFmtId="22" showAll="0" defaultSubtotal="0">
      <items count="13">
        <item x="11"/>
        <item x="12"/>
        <item x="0"/>
        <item x="1"/>
        <item x="2"/>
        <item x="3"/>
        <item x="4"/>
        <item x="5"/>
        <item x="6"/>
        <item x="7"/>
        <item x="8"/>
        <item x="9"/>
        <item x="10"/>
      </items>
    </pivotField>
    <pivotField showAll="0" defaultSubtotal="0"/>
    <pivotField showAll="0" defaultSubtotal="0"/>
    <pivotField showAll="0" defaultSubtotal="0"/>
    <pivotField axis="axisPage" showAll="0" defaultSubtotal="0">
      <items count="54">
        <item x="2"/>
        <item x="53"/>
        <item x="12"/>
        <item x="13"/>
        <item x="14"/>
        <item x="15"/>
        <item x="16"/>
        <item x="17"/>
        <item x="18"/>
        <item x="19"/>
        <item x="20"/>
        <item x="21"/>
        <item x="22"/>
        <item x="23"/>
        <item x="0"/>
        <item x="24"/>
        <item x="25"/>
        <item x="26"/>
        <item x="27"/>
        <item x="28"/>
        <item x="29"/>
        <item x="30"/>
        <item x="31"/>
        <item x="32"/>
        <item x="33"/>
        <item x="34"/>
        <item x="35"/>
        <item x="36"/>
        <item x="37"/>
        <item x="38"/>
        <item x="39"/>
        <item x="40"/>
        <item x="41"/>
        <item x="42"/>
        <item x="43"/>
        <item x="44"/>
        <item x="45"/>
        <item x="46"/>
        <item x="47"/>
        <item x="48"/>
        <item x="49"/>
        <item x="50"/>
        <item x="51"/>
        <item x="52"/>
        <item x="3"/>
        <item x="4"/>
        <item x="1"/>
        <item x="5"/>
        <item x="6"/>
        <item x="7"/>
        <item x="8"/>
        <item x="9"/>
        <item x="10"/>
        <item x="11"/>
      </items>
    </pivotField>
    <pivotField axis="axisCol" subtotalTop="0" showAll="0" defaultSubtotal="0">
      <items count="14">
        <item x="0"/>
        <item x="1"/>
        <item x="2"/>
        <item x="3"/>
        <item x="4"/>
        <item x="5"/>
        <item x="6"/>
        <item x="7"/>
        <item x="8"/>
        <item x="9"/>
        <item x="10"/>
        <item x="11"/>
        <item x="12"/>
        <item x="13"/>
      </items>
    </pivotField>
    <pivotField axis="axisCol" subtotalTop="0" showAll="0" defaultSubtotal="0">
      <items count="4">
        <item x="0"/>
        <item x="1"/>
        <item x="2"/>
        <item x="3"/>
      </items>
    </pivotField>
  </pivotFields>
  <rowFields count="1">
    <field x="2"/>
  </rowFields>
  <rowItems count="2">
    <i>
      <x v="23"/>
    </i>
    <i t="grand">
      <x/>
    </i>
  </rowItems>
  <colFields count="2">
    <field x="21"/>
    <field x="20"/>
  </colFields>
  <colItems count="14">
    <i>
      <x v="1"/>
      <x v="12"/>
    </i>
    <i>
      <x v="2"/>
      <x v="1"/>
    </i>
    <i r="1">
      <x v="2"/>
    </i>
    <i r="1">
      <x v="3"/>
    </i>
    <i r="1">
      <x v="4"/>
    </i>
    <i r="1">
      <x v="5"/>
    </i>
    <i r="1">
      <x v="6"/>
    </i>
    <i r="1">
      <x v="7"/>
    </i>
    <i r="1">
      <x v="8"/>
    </i>
    <i r="1">
      <x v="9"/>
    </i>
    <i r="1">
      <x v="10"/>
    </i>
    <i r="1">
      <x v="11"/>
    </i>
    <i r="1">
      <x v="12"/>
    </i>
    <i t="grand">
      <x/>
    </i>
  </colItems>
  <pageFields count="1">
    <pageField fld="19" item="16" hier="-1"/>
  </pageFields>
  <dataFields count="1">
    <dataField name="Sum of ending_balance" fld="11" baseField="2" baseItem="22" numFmtId="3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80416-708D-471D-968D-BA8581343AC3}">
  <sheetPr>
    <tabColor theme="9" tint="0.59999389629810485"/>
  </sheetPr>
  <dimension ref="A1:F275"/>
  <sheetViews>
    <sheetView tabSelected="1" workbookViewId="0"/>
  </sheetViews>
  <sheetFormatPr defaultRowHeight="14.4"/>
  <cols>
    <col min="1" max="1" width="7.109375" style="1" customWidth="1"/>
    <col min="2" max="2" width="50.44140625" style="1" customWidth="1"/>
    <col min="3" max="3" width="47" style="1" bestFit="1" customWidth="1"/>
    <col min="4" max="4" width="47.109375" style="1" customWidth="1"/>
  </cols>
  <sheetData>
    <row r="1" spans="1:6">
      <c r="E1" s="2"/>
      <c r="F1" s="2"/>
    </row>
    <row r="2" spans="1:6">
      <c r="F2" s="1"/>
    </row>
    <row r="4" spans="1:6">
      <c r="B4" s="3" t="s">
        <v>0</v>
      </c>
      <c r="C4" s="4" t="s">
        <v>1</v>
      </c>
      <c r="D4" s="5" t="s">
        <v>2</v>
      </c>
    </row>
    <row r="5" spans="1:6">
      <c r="C5" s="6" t="s">
        <v>3</v>
      </c>
      <c r="D5" s="7" t="s">
        <v>4</v>
      </c>
    </row>
    <row r="6" spans="1:6">
      <c r="C6" s="8"/>
      <c r="D6" s="8"/>
    </row>
    <row r="7" spans="1:6">
      <c r="C7" s="9" t="s">
        <v>5</v>
      </c>
      <c r="D7" s="9"/>
    </row>
    <row r="8" spans="1:6">
      <c r="A8" s="4" t="s">
        <v>6</v>
      </c>
    </row>
    <row r="9" spans="1:6" ht="16.2" thickBot="1">
      <c r="A9" s="10" t="s">
        <v>7</v>
      </c>
      <c r="C9" s="11" t="s">
        <v>8</v>
      </c>
      <c r="D9" s="11" t="s">
        <v>9</v>
      </c>
    </row>
    <row r="10" spans="1:6">
      <c r="A10" s="4">
        <v>1</v>
      </c>
      <c r="B10" s="1" t="s">
        <v>10</v>
      </c>
    </row>
    <row r="11" spans="1:6">
      <c r="A11" s="4"/>
    </row>
    <row r="12" spans="1:6">
      <c r="A12" s="4" t="s">
        <v>11</v>
      </c>
      <c r="B12" s="1" t="s">
        <v>12</v>
      </c>
      <c r="C12" s="8" t="s">
        <v>13</v>
      </c>
      <c r="D12" s="8" t="s">
        <v>13</v>
      </c>
    </row>
    <row r="13" spans="1:6">
      <c r="A13" s="4">
        <v>2</v>
      </c>
      <c r="B13" s="1" t="s">
        <v>14</v>
      </c>
      <c r="C13" s="8" t="s">
        <v>15</v>
      </c>
      <c r="D13" s="8" t="s">
        <v>15</v>
      </c>
    </row>
    <row r="14" spans="1:6">
      <c r="A14" s="4">
        <v>3</v>
      </c>
      <c r="B14" s="1" t="s">
        <v>16</v>
      </c>
      <c r="C14" s="8" t="s">
        <v>17</v>
      </c>
      <c r="D14" s="8" t="s">
        <v>17</v>
      </c>
    </row>
    <row r="15" spans="1:6">
      <c r="A15" s="4">
        <v>4</v>
      </c>
      <c r="B15" s="12" t="s">
        <v>18</v>
      </c>
      <c r="C15" s="8"/>
      <c r="D15" s="8"/>
    </row>
    <row r="16" spans="1:6">
      <c r="A16" s="4">
        <v>5</v>
      </c>
      <c r="B16" s="12" t="s">
        <v>18</v>
      </c>
      <c r="C16" s="8"/>
      <c r="D16" s="8"/>
    </row>
    <row r="17" spans="1:4">
      <c r="A17" s="4">
        <v>6</v>
      </c>
      <c r="B17" s="1" t="s">
        <v>19</v>
      </c>
      <c r="C17" s="1" t="s">
        <v>20</v>
      </c>
      <c r="D17" s="1" t="s">
        <v>20</v>
      </c>
    </row>
    <row r="18" spans="1:4">
      <c r="A18" s="4"/>
    </row>
    <row r="19" spans="1:4">
      <c r="A19" s="4">
        <v>7</v>
      </c>
      <c r="B19" s="1" t="s">
        <v>21</v>
      </c>
      <c r="C19" s="1" t="s">
        <v>22</v>
      </c>
      <c r="D19" s="1" t="s">
        <v>22</v>
      </c>
    </row>
    <row r="20" spans="1:4">
      <c r="A20" s="4"/>
    </row>
    <row r="21" spans="1:4">
      <c r="A21" s="4"/>
      <c r="B21" s="1" t="s">
        <v>23</v>
      </c>
    </row>
    <row r="22" spans="1:4">
      <c r="A22" s="4">
        <v>8</v>
      </c>
      <c r="B22" s="1" t="s">
        <v>24</v>
      </c>
      <c r="C22" s="1" t="s">
        <v>25</v>
      </c>
      <c r="D22" s="1" t="s">
        <v>25</v>
      </c>
    </row>
    <row r="23" spans="1:4">
      <c r="A23" s="4">
        <v>9</v>
      </c>
      <c r="C23" s="8"/>
      <c r="D23" s="8"/>
    </row>
    <row r="24" spans="1:4">
      <c r="A24" s="4">
        <v>10</v>
      </c>
      <c r="B24" s="8" t="s">
        <v>26</v>
      </c>
      <c r="C24" s="8"/>
      <c r="D24" s="8"/>
    </row>
    <row r="25" spans="1:4">
      <c r="A25" s="4">
        <v>11</v>
      </c>
      <c r="B25" s="1" t="s">
        <v>27</v>
      </c>
    </row>
    <row r="26" spans="1:4">
      <c r="A26" s="4">
        <v>12</v>
      </c>
      <c r="B26" s="1" t="s">
        <v>28</v>
      </c>
      <c r="C26" s="1" t="s">
        <v>29</v>
      </c>
      <c r="D26" s="1" t="s">
        <v>29</v>
      </c>
    </row>
    <row r="27" spans="1:4">
      <c r="A27" s="4">
        <v>13</v>
      </c>
      <c r="B27" s="1" t="s">
        <v>30</v>
      </c>
      <c r="C27" s="1" t="s">
        <v>31</v>
      </c>
      <c r="D27" s="1" t="s">
        <v>31</v>
      </c>
    </row>
    <row r="28" spans="1:4">
      <c r="A28" s="4">
        <v>14</v>
      </c>
      <c r="B28" s="1" t="s">
        <v>32</v>
      </c>
      <c r="C28" s="1" t="s">
        <v>33</v>
      </c>
      <c r="D28" s="1" t="s">
        <v>33</v>
      </c>
    </row>
    <row r="29" spans="1:4">
      <c r="A29" s="4">
        <v>15</v>
      </c>
      <c r="B29" s="1" t="s">
        <v>34</v>
      </c>
      <c r="C29" s="1" t="s">
        <v>35</v>
      </c>
      <c r="D29" s="1" t="s">
        <v>35</v>
      </c>
    </row>
    <row r="30" spans="1:4">
      <c r="A30" s="4">
        <v>16</v>
      </c>
      <c r="B30" s="1" t="s">
        <v>36</v>
      </c>
      <c r="C30" s="1" t="s">
        <v>37</v>
      </c>
      <c r="D30" s="1" t="s">
        <v>37</v>
      </c>
    </row>
    <row r="31" spans="1:4">
      <c r="A31" s="4">
        <v>17</v>
      </c>
      <c r="B31" s="1" t="s">
        <v>38</v>
      </c>
      <c r="C31" s="1" t="s">
        <v>39</v>
      </c>
      <c r="D31" s="1" t="s">
        <v>39</v>
      </c>
    </row>
    <row r="35" spans="1:4">
      <c r="B35" s="3" t="s">
        <v>0</v>
      </c>
      <c r="D35" s="5" t="s">
        <v>2</v>
      </c>
    </row>
    <row r="36" spans="1:4">
      <c r="C36" s="8"/>
      <c r="D36" s="7" t="s">
        <v>40</v>
      </c>
    </row>
    <row r="37" spans="1:4">
      <c r="C37" s="8"/>
      <c r="D37" s="8"/>
    </row>
    <row r="38" spans="1:4">
      <c r="A38" s="4"/>
    </row>
    <row r="40" spans="1:4">
      <c r="B40" s="4" t="s">
        <v>41</v>
      </c>
      <c r="C40" s="4" t="s">
        <v>42</v>
      </c>
      <c r="D40" s="4" t="s">
        <v>42</v>
      </c>
    </row>
    <row r="41" spans="1:4">
      <c r="C41" s="13" t="s">
        <v>43</v>
      </c>
      <c r="D41" s="13" t="s">
        <v>43</v>
      </c>
    </row>
    <row r="42" spans="1:4">
      <c r="A42" s="4" t="s">
        <v>6</v>
      </c>
      <c r="C42" s="14" t="s">
        <v>44</v>
      </c>
      <c r="D42" s="14" t="s">
        <v>44</v>
      </c>
    </row>
    <row r="43" spans="1:4" ht="15" thickBot="1">
      <c r="A43" s="10" t="s">
        <v>7</v>
      </c>
      <c r="B43" s="2" t="s">
        <v>45</v>
      </c>
      <c r="C43" s="8"/>
      <c r="D43" s="8"/>
    </row>
    <row r="44" spans="1:4">
      <c r="A44" s="4"/>
      <c r="B44" s="1" t="s">
        <v>46</v>
      </c>
      <c r="C44" s="8"/>
      <c r="D44" s="8"/>
    </row>
    <row r="45" spans="1:4">
      <c r="A45" s="4">
        <v>1</v>
      </c>
      <c r="B45" s="1" t="s">
        <v>47</v>
      </c>
      <c r="C45" s="15" t="s">
        <v>48</v>
      </c>
      <c r="D45" s="15" t="s">
        <v>48</v>
      </c>
    </row>
    <row r="46" spans="1:4">
      <c r="A46" s="4">
        <v>2</v>
      </c>
      <c r="B46" s="1" t="s">
        <v>49</v>
      </c>
      <c r="C46" s="15" t="s">
        <v>50</v>
      </c>
      <c r="D46" s="15" t="s">
        <v>50</v>
      </c>
    </row>
    <row r="47" spans="1:4">
      <c r="A47" s="4">
        <v>3</v>
      </c>
      <c r="B47" s="1" t="s">
        <v>51</v>
      </c>
      <c r="C47" s="15" t="s">
        <v>52</v>
      </c>
      <c r="D47" s="15" t="s">
        <v>52</v>
      </c>
    </row>
    <row r="48" spans="1:4">
      <c r="A48" s="4">
        <v>4</v>
      </c>
      <c r="B48" s="1" t="s">
        <v>53</v>
      </c>
      <c r="C48" s="15" t="s">
        <v>54</v>
      </c>
      <c r="D48" s="15" t="s">
        <v>54</v>
      </c>
    </row>
    <row r="49" spans="1:4">
      <c r="A49" s="4">
        <v>5</v>
      </c>
      <c r="B49" s="1" t="s">
        <v>55</v>
      </c>
      <c r="C49" s="15" t="s">
        <v>56</v>
      </c>
      <c r="D49" s="15" t="s">
        <v>56</v>
      </c>
    </row>
    <row r="50" spans="1:4">
      <c r="A50" s="4">
        <v>6</v>
      </c>
      <c r="B50" s="1" t="s">
        <v>57</v>
      </c>
      <c r="C50" s="16" t="s">
        <v>58</v>
      </c>
      <c r="D50" s="16" t="s">
        <v>58</v>
      </c>
    </row>
    <row r="51" spans="1:4">
      <c r="C51" s="8"/>
      <c r="D51" s="8"/>
    </row>
    <row r="52" spans="1:4">
      <c r="B52" s="1" t="s">
        <v>59</v>
      </c>
      <c r="C52" s="8"/>
      <c r="D52" s="8"/>
    </row>
    <row r="53" spans="1:4">
      <c r="A53" s="4">
        <v>7</v>
      </c>
      <c r="B53" s="17" t="str">
        <f>+B45</f>
        <v xml:space="preserve">  Production</v>
      </c>
      <c r="C53" s="15" t="s">
        <v>60</v>
      </c>
      <c r="D53" s="15" t="s">
        <v>60</v>
      </c>
    </row>
    <row r="54" spans="1:4">
      <c r="A54" s="4">
        <v>8</v>
      </c>
      <c r="B54" s="17" t="str">
        <f>+B46</f>
        <v xml:space="preserve">  Transmission</v>
      </c>
      <c r="C54" s="15" t="s">
        <v>61</v>
      </c>
      <c r="D54" s="15" t="s">
        <v>61</v>
      </c>
    </row>
    <row r="55" spans="1:4">
      <c r="A55" s="4">
        <v>9</v>
      </c>
      <c r="B55" s="17" t="str">
        <f>+B47</f>
        <v xml:space="preserve">  Distribution</v>
      </c>
      <c r="C55" s="15" t="s">
        <v>62</v>
      </c>
      <c r="D55" s="15" t="s">
        <v>62</v>
      </c>
    </row>
    <row r="56" spans="1:4">
      <c r="A56" s="4">
        <v>10</v>
      </c>
      <c r="B56" s="17" t="str">
        <f>+B48</f>
        <v xml:space="preserve">  General &amp; Intangible</v>
      </c>
      <c r="C56" s="15" t="s">
        <v>63</v>
      </c>
      <c r="D56" s="15" t="s">
        <v>63</v>
      </c>
    </row>
    <row r="57" spans="1:4">
      <c r="A57" s="4">
        <v>11</v>
      </c>
      <c r="B57" s="17" t="str">
        <f>+B49</f>
        <v xml:space="preserve">  Common</v>
      </c>
      <c r="C57" s="15" t="s">
        <v>64</v>
      </c>
      <c r="D57" s="15" t="s">
        <v>64</v>
      </c>
    </row>
    <row r="58" spans="1:4">
      <c r="A58" s="4">
        <v>12</v>
      </c>
      <c r="B58" s="1" t="s">
        <v>65</v>
      </c>
      <c r="C58" s="16" t="s">
        <v>66</v>
      </c>
      <c r="D58" s="16" t="s">
        <v>66</v>
      </c>
    </row>
    <row r="59" spans="1:4">
      <c r="A59" s="4"/>
      <c r="C59" s="8" t="s">
        <v>11</v>
      </c>
      <c r="D59" s="8" t="s">
        <v>11</v>
      </c>
    </row>
    <row r="60" spans="1:4">
      <c r="A60" s="4"/>
      <c r="B60" s="1" t="s">
        <v>67</v>
      </c>
      <c r="C60" s="8"/>
      <c r="D60" s="8"/>
    </row>
    <row r="61" spans="1:4">
      <c r="A61" s="4">
        <v>13</v>
      </c>
      <c r="B61" s="17" t="str">
        <f>+B53</f>
        <v xml:space="preserve">  Production</v>
      </c>
      <c r="C61" s="16" t="str">
        <f>"(Line "&amp;A45&amp;" - Line "&amp;A53&amp;")"</f>
        <v>(Line 1 - Line 7)</v>
      </c>
      <c r="D61" s="16" t="str">
        <f>C61</f>
        <v>(Line 1 - Line 7)</v>
      </c>
    </row>
    <row r="62" spans="1:4">
      <c r="A62" s="4">
        <v>14</v>
      </c>
      <c r="B62" s="17" t="str">
        <f>+B54</f>
        <v xml:space="preserve">  Transmission</v>
      </c>
      <c r="C62" s="16" t="str">
        <f>"(Line "&amp;A46&amp;" - Line "&amp;A54&amp;")"</f>
        <v>(Line 2 - Line 8)</v>
      </c>
      <c r="D62" s="16" t="str">
        <f>C62</f>
        <v>(Line 2 - Line 8)</v>
      </c>
    </row>
    <row r="63" spans="1:4">
      <c r="A63" s="4">
        <v>15</v>
      </c>
      <c r="B63" s="17" t="str">
        <f>+B55</f>
        <v xml:space="preserve">  Distribution</v>
      </c>
      <c r="C63" s="16" t="str">
        <f>"(Line "&amp;A47&amp;" - Line "&amp;A55&amp;")"</f>
        <v>(Line 3 - Line 9)</v>
      </c>
      <c r="D63" s="16" t="str">
        <f>C63</f>
        <v>(Line 3 - Line 9)</v>
      </c>
    </row>
    <row r="64" spans="1:4">
      <c r="A64" s="4">
        <v>16</v>
      </c>
      <c r="B64" s="17" t="str">
        <f>+B56</f>
        <v xml:space="preserve">  General &amp; Intangible</v>
      </c>
      <c r="C64" s="16" t="str">
        <f>"(Line "&amp;A48&amp;" - Line "&amp;A56&amp;")"</f>
        <v>(Line 4 - Line 10)</v>
      </c>
      <c r="D64" s="16" t="str">
        <f>C64</f>
        <v>(Line 4 - Line 10)</v>
      </c>
    </row>
    <row r="65" spans="1:4">
      <c r="A65" s="4">
        <v>17</v>
      </c>
      <c r="B65" s="17" t="str">
        <f>+B57</f>
        <v xml:space="preserve">  Common</v>
      </c>
      <c r="C65" s="16" t="str">
        <f>"(Line "&amp;A49&amp;" - Line "&amp;A57&amp;")"</f>
        <v>(Line 5 - Line 11)</v>
      </c>
      <c r="D65" s="16" t="str">
        <f>C65</f>
        <v>(Line 5 - Line 11)</v>
      </c>
    </row>
    <row r="66" spans="1:4">
      <c r="A66" s="4">
        <v>18</v>
      </c>
      <c r="B66" s="1" t="s">
        <v>68</v>
      </c>
      <c r="C66" s="16" t="s">
        <v>69</v>
      </c>
      <c r="D66" s="16" t="s">
        <v>69</v>
      </c>
    </row>
    <row r="67" spans="1:4">
      <c r="A67" s="18"/>
      <c r="B67" s="19"/>
      <c r="C67" s="16"/>
      <c r="D67" s="16"/>
    </row>
    <row r="68" spans="1:4">
      <c r="A68" s="18" t="s">
        <v>70</v>
      </c>
      <c r="B68" s="20" t="s">
        <v>71</v>
      </c>
      <c r="C68" s="21" t="s">
        <v>72</v>
      </c>
      <c r="D68" s="21" t="s">
        <v>72</v>
      </c>
    </row>
    <row r="69" spans="1:4">
      <c r="A69" s="18"/>
      <c r="B69" s="22"/>
      <c r="C69" s="16"/>
      <c r="D69" s="16"/>
    </row>
    <row r="70" spans="1:4">
      <c r="A70" s="4"/>
      <c r="B70" s="1" t="s">
        <v>73</v>
      </c>
      <c r="C70" s="8"/>
      <c r="D70" s="8"/>
    </row>
    <row r="71" spans="1:4">
      <c r="A71" s="18">
        <f>+A66+1</f>
        <v>19</v>
      </c>
      <c r="B71" s="19" t="s">
        <v>74</v>
      </c>
      <c r="C71" s="16" t="s">
        <v>75</v>
      </c>
      <c r="D71" s="16" t="s">
        <v>75</v>
      </c>
    </row>
    <row r="72" spans="1:4">
      <c r="A72" s="18">
        <f>+A71+1</f>
        <v>20</v>
      </c>
      <c r="B72" s="19" t="s">
        <v>76</v>
      </c>
      <c r="C72" s="16" t="s">
        <v>77</v>
      </c>
      <c r="D72" s="16" t="s">
        <v>77</v>
      </c>
    </row>
    <row r="73" spans="1:4">
      <c r="A73" s="18">
        <f>+A72+1</f>
        <v>21</v>
      </c>
      <c r="B73" s="19" t="s">
        <v>78</v>
      </c>
      <c r="C73" s="16" t="s">
        <v>79</v>
      </c>
      <c r="D73" s="16" t="s">
        <v>79</v>
      </c>
    </row>
    <row r="74" spans="1:4">
      <c r="A74" s="18">
        <f>+A73+1</f>
        <v>22</v>
      </c>
      <c r="B74" s="19" t="s">
        <v>80</v>
      </c>
      <c r="C74" s="16" t="s">
        <v>81</v>
      </c>
      <c r="D74" s="16" t="s">
        <v>81</v>
      </c>
    </row>
    <row r="75" spans="1:4">
      <c r="A75" s="18">
        <f>+A74+1</f>
        <v>23</v>
      </c>
      <c r="B75" s="22" t="s">
        <v>82</v>
      </c>
      <c r="C75" s="22" t="s">
        <v>83</v>
      </c>
      <c r="D75" s="22" t="s">
        <v>83</v>
      </c>
    </row>
    <row r="76" spans="1:4">
      <c r="A76" s="18" t="s">
        <v>84</v>
      </c>
      <c r="B76" s="20" t="s">
        <v>85</v>
      </c>
      <c r="C76" s="21" t="s">
        <v>86</v>
      </c>
      <c r="D76" s="21" t="s">
        <v>86</v>
      </c>
    </row>
    <row r="77" spans="1:4">
      <c r="A77" s="18" t="s">
        <v>87</v>
      </c>
      <c r="B77" s="20" t="s">
        <v>88</v>
      </c>
      <c r="C77" s="21" t="s">
        <v>89</v>
      </c>
      <c r="D77" s="21" t="s">
        <v>89</v>
      </c>
    </row>
    <row r="78" spans="1:4">
      <c r="A78" s="18" t="s">
        <v>90</v>
      </c>
      <c r="B78" s="20" t="s">
        <v>91</v>
      </c>
      <c r="C78" s="21" t="s">
        <v>92</v>
      </c>
      <c r="D78" s="21" t="s">
        <v>92</v>
      </c>
    </row>
    <row r="79" spans="1:4">
      <c r="A79" s="18">
        <v>24</v>
      </c>
      <c r="B79" s="17" t="s">
        <v>93</v>
      </c>
      <c r="C79" s="17" t="s">
        <v>94</v>
      </c>
      <c r="D79" s="17" t="s">
        <v>94</v>
      </c>
    </row>
    <row r="80" spans="1:4">
      <c r="A80" s="4">
        <v>25</v>
      </c>
      <c r="B80" s="17" t="s">
        <v>95</v>
      </c>
      <c r="C80" s="17" t="s">
        <v>96</v>
      </c>
      <c r="D80" s="17" t="s">
        <v>96</v>
      </c>
    </row>
    <row r="81" spans="1:4">
      <c r="A81" s="4">
        <v>26</v>
      </c>
      <c r="B81" s="1" t="s">
        <v>97</v>
      </c>
      <c r="C81" s="16" t="s">
        <v>98</v>
      </c>
      <c r="D81" s="16" t="s">
        <v>98</v>
      </c>
    </row>
    <row r="82" spans="1:4">
      <c r="A82" s="4"/>
      <c r="C82" s="8"/>
      <c r="D82" s="8"/>
    </row>
    <row r="83" spans="1:4">
      <c r="A83" s="4">
        <v>27</v>
      </c>
      <c r="B83" s="1" t="s">
        <v>99</v>
      </c>
      <c r="C83" s="23" t="s">
        <v>100</v>
      </c>
      <c r="D83" s="23" t="s">
        <v>100</v>
      </c>
    </row>
    <row r="84" spans="1:4">
      <c r="A84" s="4"/>
      <c r="C84" s="8"/>
      <c r="D84" s="8"/>
    </row>
    <row r="85" spans="1:4">
      <c r="A85" s="4"/>
      <c r="B85" s="1" t="s">
        <v>101</v>
      </c>
      <c r="C85" s="16" t="s">
        <v>102</v>
      </c>
      <c r="D85" s="16" t="s">
        <v>102</v>
      </c>
    </row>
    <row r="86" spans="1:4">
      <c r="A86" s="4">
        <v>28</v>
      </c>
      <c r="B86" s="1" t="s">
        <v>103</v>
      </c>
      <c r="C86" s="22" t="s">
        <v>104</v>
      </c>
      <c r="D86" s="22" t="s">
        <v>104</v>
      </c>
    </row>
    <row r="87" spans="1:4">
      <c r="A87" s="4">
        <v>29</v>
      </c>
      <c r="B87" s="1" t="s">
        <v>105</v>
      </c>
      <c r="C87" s="23" t="s">
        <v>106</v>
      </c>
      <c r="D87" s="23" t="s">
        <v>106</v>
      </c>
    </row>
    <row r="88" spans="1:4">
      <c r="A88" s="4">
        <v>30</v>
      </c>
      <c r="B88" s="1" t="s">
        <v>107</v>
      </c>
      <c r="C88" s="15" t="s">
        <v>108</v>
      </c>
      <c r="D88" s="15" t="s">
        <v>108</v>
      </c>
    </row>
    <row r="89" spans="1:4">
      <c r="A89" s="4">
        <v>31</v>
      </c>
      <c r="B89" s="1" t="s">
        <v>109</v>
      </c>
      <c r="C89" s="16" t="s">
        <v>110</v>
      </c>
      <c r="D89" s="16" t="s">
        <v>110</v>
      </c>
    </row>
    <row r="90" spans="1:4">
      <c r="C90" s="8"/>
      <c r="D90" s="8"/>
    </row>
    <row r="91" spans="1:4">
      <c r="A91" s="4">
        <v>32</v>
      </c>
      <c r="B91" s="1" t="s">
        <v>111</v>
      </c>
      <c r="C91" s="1" t="s">
        <v>112</v>
      </c>
      <c r="D91" s="1" t="s">
        <v>112</v>
      </c>
    </row>
    <row r="96" spans="1:4">
      <c r="B96" s="3" t="s">
        <v>0</v>
      </c>
      <c r="D96" s="5" t="s">
        <v>2</v>
      </c>
    </row>
    <row r="97" spans="1:4">
      <c r="C97" s="8"/>
      <c r="D97" s="7" t="s">
        <v>113</v>
      </c>
    </row>
    <row r="98" spans="1:4">
      <c r="C98" s="8"/>
      <c r="D98" s="8"/>
    </row>
    <row r="99" spans="1:4">
      <c r="A99" s="4"/>
    </row>
    <row r="100" spans="1:4">
      <c r="A100" s="4"/>
    </row>
    <row r="101" spans="1:4">
      <c r="A101" s="4"/>
      <c r="B101" s="4" t="s">
        <v>41</v>
      </c>
      <c r="C101" s="4" t="s">
        <v>42</v>
      </c>
      <c r="D101" s="4" t="s">
        <v>42</v>
      </c>
    </row>
    <row r="102" spans="1:4">
      <c r="A102" s="4" t="s">
        <v>6</v>
      </c>
      <c r="C102" s="13" t="s">
        <v>43</v>
      </c>
      <c r="D102" s="13" t="s">
        <v>43</v>
      </c>
    </row>
    <row r="103" spans="1:4" ht="15" thickBot="1">
      <c r="A103" s="10" t="s">
        <v>7</v>
      </c>
      <c r="C103" s="14" t="s">
        <v>44</v>
      </c>
      <c r="D103" s="14" t="s">
        <v>44</v>
      </c>
    </row>
    <row r="104" spans="1:4">
      <c r="A104" s="4"/>
      <c r="B104" s="1" t="s">
        <v>114</v>
      </c>
      <c r="C104" s="8"/>
      <c r="D104" s="8"/>
    </row>
    <row r="105" spans="1:4">
      <c r="A105" s="4">
        <v>1</v>
      </c>
      <c r="B105" s="1" t="s">
        <v>115</v>
      </c>
      <c r="C105" s="8" t="s">
        <v>116</v>
      </c>
      <c r="D105" s="8" t="s">
        <v>116</v>
      </c>
    </row>
    <row r="106" spans="1:4">
      <c r="A106" s="4">
        <v>2</v>
      </c>
      <c r="B106" s="1" t="s">
        <v>117</v>
      </c>
      <c r="C106" s="8" t="s">
        <v>118</v>
      </c>
      <c r="D106" s="8" t="s">
        <v>118</v>
      </c>
    </row>
    <row r="107" spans="1:4">
      <c r="A107" s="4" t="s">
        <v>119</v>
      </c>
      <c r="B107" s="1" t="s">
        <v>120</v>
      </c>
      <c r="C107" s="8" t="s">
        <v>121</v>
      </c>
      <c r="D107" s="8" t="s">
        <v>121</v>
      </c>
    </row>
    <row r="108" spans="1:4">
      <c r="A108" s="4">
        <v>3</v>
      </c>
      <c r="B108" s="1" t="s">
        <v>122</v>
      </c>
      <c r="C108" s="8" t="s">
        <v>123</v>
      </c>
      <c r="D108" s="8" t="s">
        <v>123</v>
      </c>
    </row>
    <row r="109" spans="1:4">
      <c r="A109" s="4">
        <v>4</v>
      </c>
      <c r="B109" s="1" t="s">
        <v>124</v>
      </c>
      <c r="C109" s="8"/>
      <c r="D109" s="8"/>
    </row>
    <row r="110" spans="1:4">
      <c r="A110" s="4">
        <v>5</v>
      </c>
      <c r="B110" s="1" t="s">
        <v>125</v>
      </c>
      <c r="C110" s="8" t="s">
        <v>126</v>
      </c>
      <c r="D110" s="8" t="s">
        <v>126</v>
      </c>
    </row>
    <row r="111" spans="1:4">
      <c r="A111" s="4" t="s">
        <v>127</v>
      </c>
      <c r="B111" s="1" t="s">
        <v>128</v>
      </c>
      <c r="C111" s="8" t="s">
        <v>129</v>
      </c>
      <c r="D111" s="8" t="s">
        <v>129</v>
      </c>
    </row>
    <row r="112" spans="1:4">
      <c r="A112" s="4" t="s">
        <v>130</v>
      </c>
      <c r="B112" s="1" t="s">
        <v>131</v>
      </c>
      <c r="C112" s="8" t="s">
        <v>132</v>
      </c>
      <c r="D112" s="8" t="s">
        <v>132</v>
      </c>
    </row>
    <row r="113" spans="1:4">
      <c r="A113" s="4" t="s">
        <v>133</v>
      </c>
      <c r="B113" s="1" t="s">
        <v>134</v>
      </c>
      <c r="C113" s="8" t="s">
        <v>135</v>
      </c>
      <c r="D113" s="8" t="s">
        <v>135</v>
      </c>
    </row>
    <row r="114" spans="1:4">
      <c r="A114" s="4">
        <v>6</v>
      </c>
      <c r="B114" s="1" t="s">
        <v>55</v>
      </c>
      <c r="C114" s="24" t="s">
        <v>136</v>
      </c>
      <c r="D114" s="24" t="s">
        <v>136</v>
      </c>
    </row>
    <row r="115" spans="1:4">
      <c r="A115" s="4">
        <v>7</v>
      </c>
      <c r="B115" s="1" t="s">
        <v>137</v>
      </c>
      <c r="C115" s="8" t="s">
        <v>138</v>
      </c>
      <c r="D115" s="8" t="s">
        <v>138</v>
      </c>
    </row>
    <row r="116" spans="1:4">
      <c r="A116" s="4">
        <v>8</v>
      </c>
      <c r="B116" s="1" t="s">
        <v>139</v>
      </c>
      <c r="C116" s="8"/>
      <c r="D116" s="8"/>
    </row>
    <row r="117" spans="1:4">
      <c r="A117" s="4"/>
      <c r="C117" s="8"/>
      <c r="D117" s="8"/>
    </row>
    <row r="118" spans="1:4">
      <c r="A118" s="4"/>
      <c r="B118" s="1" t="s">
        <v>140</v>
      </c>
      <c r="C118" s="8"/>
      <c r="D118" s="8"/>
    </row>
    <row r="119" spans="1:4">
      <c r="A119" s="4">
        <v>9</v>
      </c>
      <c r="B119" s="17" t="str">
        <f>+B105</f>
        <v xml:space="preserve">  Transmission </v>
      </c>
      <c r="C119" s="8" t="s">
        <v>141</v>
      </c>
      <c r="D119" s="25" t="s">
        <v>532</v>
      </c>
    </row>
    <row r="120" spans="1:4">
      <c r="A120" s="4">
        <v>10</v>
      </c>
      <c r="B120" s="1" t="s">
        <v>142</v>
      </c>
      <c r="C120" s="8" t="s">
        <v>143</v>
      </c>
      <c r="D120" s="25" t="s">
        <v>532</v>
      </c>
    </row>
    <row r="121" spans="1:4">
      <c r="A121" s="4">
        <v>11</v>
      </c>
      <c r="B121" s="17" t="str">
        <f>+B114</f>
        <v xml:space="preserve">  Common</v>
      </c>
      <c r="C121" s="8" t="s">
        <v>144</v>
      </c>
      <c r="D121" s="8" t="s">
        <v>144</v>
      </c>
    </row>
    <row r="122" spans="1:4">
      <c r="A122" s="26" t="s">
        <v>145</v>
      </c>
      <c r="B122" s="20" t="s">
        <v>146</v>
      </c>
      <c r="C122" s="27" t="s">
        <v>147</v>
      </c>
      <c r="D122" s="27" t="s">
        <v>147</v>
      </c>
    </row>
    <row r="123" spans="1:4">
      <c r="A123" s="4">
        <v>12</v>
      </c>
      <c r="B123" s="1" t="s">
        <v>148</v>
      </c>
      <c r="C123" s="16" t="s">
        <v>149</v>
      </c>
      <c r="D123" s="16" t="s">
        <v>149</v>
      </c>
    </row>
    <row r="124" spans="1:4">
      <c r="A124" s="4"/>
      <c r="C124" s="8"/>
      <c r="D124" s="8"/>
    </row>
    <row r="125" spans="1:4">
      <c r="A125" s="4" t="s">
        <v>11</v>
      </c>
      <c r="B125" s="1" t="s">
        <v>150</v>
      </c>
    </row>
    <row r="126" spans="1:4">
      <c r="A126" s="4"/>
      <c r="B126" s="1" t="s">
        <v>151</v>
      </c>
    </row>
    <row r="127" spans="1:4">
      <c r="A127" s="4">
        <v>13</v>
      </c>
      <c r="B127" s="1" t="s">
        <v>152</v>
      </c>
      <c r="C127" s="8" t="s">
        <v>153</v>
      </c>
      <c r="D127" s="25" t="s">
        <v>154</v>
      </c>
    </row>
    <row r="128" spans="1:4">
      <c r="A128" s="4">
        <v>14</v>
      </c>
      <c r="B128" s="1" t="s">
        <v>155</v>
      </c>
      <c r="C128" s="28" t="str">
        <f>+C127</f>
        <v>263.i</v>
      </c>
      <c r="D128" s="25" t="s">
        <v>154</v>
      </c>
    </row>
    <row r="129" spans="1:4">
      <c r="A129" s="4">
        <v>15</v>
      </c>
      <c r="B129" s="1" t="s">
        <v>156</v>
      </c>
      <c r="C129" s="8" t="s">
        <v>11</v>
      </c>
      <c r="D129" s="8" t="s">
        <v>11</v>
      </c>
    </row>
    <row r="130" spans="1:4">
      <c r="A130" s="4">
        <v>16</v>
      </c>
      <c r="B130" s="1" t="s">
        <v>157</v>
      </c>
      <c r="C130" s="8" t="s">
        <v>153</v>
      </c>
      <c r="D130" s="25" t="s">
        <v>154</v>
      </c>
    </row>
    <row r="131" spans="1:4">
      <c r="A131" s="4">
        <v>17</v>
      </c>
      <c r="B131" s="1" t="s">
        <v>158</v>
      </c>
      <c r="C131" s="8" t="s">
        <v>153</v>
      </c>
      <c r="D131" s="25" t="s">
        <v>154</v>
      </c>
    </row>
    <row r="132" spans="1:4">
      <c r="A132" s="4">
        <v>18</v>
      </c>
      <c r="B132" s="1" t="s">
        <v>159</v>
      </c>
      <c r="C132" s="28" t="str">
        <f>+C131</f>
        <v>263.i</v>
      </c>
      <c r="D132" s="25" t="s">
        <v>154</v>
      </c>
    </row>
    <row r="133" spans="1:4">
      <c r="A133" s="4">
        <v>19</v>
      </c>
      <c r="B133" s="1" t="s">
        <v>160</v>
      </c>
      <c r="C133" s="8"/>
      <c r="D133" s="8"/>
    </row>
    <row r="134" spans="1:4">
      <c r="A134" s="4">
        <v>20</v>
      </c>
      <c r="B134" s="1" t="s">
        <v>161</v>
      </c>
      <c r="C134" s="16" t="s">
        <v>162</v>
      </c>
      <c r="D134" s="16" t="s">
        <v>162</v>
      </c>
    </row>
    <row r="135" spans="1:4">
      <c r="A135" s="4"/>
      <c r="C135" s="8"/>
      <c r="D135" s="8"/>
    </row>
    <row r="136" spans="1:4">
      <c r="A136" s="4" t="s">
        <v>11</v>
      </c>
      <c r="B136" s="1" t="s">
        <v>163</v>
      </c>
      <c r="C136" s="8" t="s">
        <v>164</v>
      </c>
      <c r="D136" s="8" t="s">
        <v>164</v>
      </c>
    </row>
    <row r="137" spans="1:4">
      <c r="A137" s="4">
        <v>21</v>
      </c>
      <c r="B137" s="29" t="s">
        <v>165</v>
      </c>
      <c r="C137" s="8"/>
      <c r="D137" s="8"/>
    </row>
    <row r="138" spans="1:4">
      <c r="A138" s="4">
        <v>22</v>
      </c>
      <c r="B138" s="1" t="s">
        <v>166</v>
      </c>
      <c r="C138" s="8"/>
      <c r="D138" s="8"/>
    </row>
    <row r="139" spans="1:4">
      <c r="A139" s="4"/>
      <c r="B139" s="1" t="s">
        <v>167</v>
      </c>
      <c r="C139" s="8"/>
      <c r="D139" s="8"/>
    </row>
    <row r="140" spans="1:4">
      <c r="A140" s="4"/>
      <c r="B140" s="1" t="s">
        <v>168</v>
      </c>
      <c r="C140" s="8"/>
      <c r="D140" s="8"/>
    </row>
    <row r="141" spans="1:4">
      <c r="A141" s="4">
        <v>23</v>
      </c>
      <c r="B141" s="29" t="s">
        <v>169</v>
      </c>
      <c r="C141" s="8"/>
      <c r="D141" s="8"/>
    </row>
    <row r="142" spans="1:4">
      <c r="A142" s="4">
        <v>24</v>
      </c>
      <c r="B142" s="1" t="s">
        <v>170</v>
      </c>
      <c r="C142" s="8" t="s">
        <v>171</v>
      </c>
      <c r="D142" s="25" t="s">
        <v>172</v>
      </c>
    </row>
    <row r="143" spans="1:4">
      <c r="A143" s="4" t="s">
        <v>173</v>
      </c>
      <c r="B143" s="19" t="s">
        <v>174</v>
      </c>
      <c r="C143" s="17" t="s">
        <v>175</v>
      </c>
      <c r="D143" s="17" t="s">
        <v>175</v>
      </c>
    </row>
    <row r="144" spans="1:4">
      <c r="A144" s="4" t="s">
        <v>176</v>
      </c>
      <c r="B144" s="19" t="s">
        <v>177</v>
      </c>
      <c r="C144" s="16" t="s">
        <v>178</v>
      </c>
      <c r="D144" s="16" t="s">
        <v>178</v>
      </c>
    </row>
    <row r="145" spans="1:4">
      <c r="A145" s="4" t="s">
        <v>179</v>
      </c>
      <c r="B145" s="19" t="s">
        <v>180</v>
      </c>
      <c r="C145" s="16" t="s">
        <v>181</v>
      </c>
      <c r="D145" s="16" t="s">
        <v>181</v>
      </c>
    </row>
    <row r="146" spans="1:4">
      <c r="A146" s="4">
        <v>25</v>
      </c>
      <c r="B146" s="29" t="s">
        <v>182</v>
      </c>
      <c r="C146" s="30" t="s">
        <v>183</v>
      </c>
      <c r="D146" s="30" t="s">
        <v>183</v>
      </c>
    </row>
    <row r="147" spans="1:4">
      <c r="A147" s="4">
        <v>26</v>
      </c>
      <c r="B147" s="1" t="s">
        <v>184</v>
      </c>
      <c r="C147" s="30" t="s">
        <v>185</v>
      </c>
      <c r="D147" s="30" t="s">
        <v>185</v>
      </c>
    </row>
    <row r="148" spans="1:4">
      <c r="A148" s="4" t="s">
        <v>186</v>
      </c>
      <c r="B148" s="22" t="s">
        <v>187</v>
      </c>
      <c r="C148" s="31" t="s">
        <v>188</v>
      </c>
      <c r="D148" s="31" t="s">
        <v>188</v>
      </c>
    </row>
    <row r="149" spans="1:4">
      <c r="A149" s="4" t="s">
        <v>189</v>
      </c>
      <c r="B149" s="22" t="s">
        <v>190</v>
      </c>
      <c r="C149" s="31" t="s">
        <v>191</v>
      </c>
      <c r="D149" s="31" t="s">
        <v>191</v>
      </c>
    </row>
    <row r="150" spans="1:4">
      <c r="A150" s="4">
        <v>27</v>
      </c>
      <c r="B150" s="29" t="s">
        <v>192</v>
      </c>
      <c r="C150" s="22" t="s">
        <v>193</v>
      </c>
      <c r="D150" s="22" t="s">
        <v>193</v>
      </c>
    </row>
    <row r="151" spans="1:4">
      <c r="A151" s="4" t="s">
        <v>11</v>
      </c>
      <c r="C151" s="32"/>
      <c r="D151" s="32"/>
    </row>
    <row r="152" spans="1:4">
      <c r="B152" s="1" t="s">
        <v>194</v>
      </c>
      <c r="C152" s="33"/>
      <c r="D152" s="33"/>
    </row>
    <row r="153" spans="1:4">
      <c r="A153" s="4">
        <v>28</v>
      </c>
      <c r="B153" s="29" t="s">
        <v>195</v>
      </c>
      <c r="C153" s="34" t="s">
        <v>196</v>
      </c>
      <c r="D153" s="34" t="s">
        <v>196</v>
      </c>
    </row>
    <row r="154" spans="1:4">
      <c r="A154" s="4"/>
    </row>
    <row r="155" spans="1:4">
      <c r="A155" s="4">
        <v>29</v>
      </c>
      <c r="B155" s="1" t="s">
        <v>197</v>
      </c>
      <c r="C155" s="8" t="s">
        <v>198</v>
      </c>
      <c r="D155" s="8" t="s">
        <v>198</v>
      </c>
    </row>
    <row r="156" spans="1:4">
      <c r="A156" s="4"/>
      <c r="C156" s="8"/>
      <c r="D156" s="8"/>
    </row>
    <row r="161" spans="1:4">
      <c r="B161" s="3" t="s">
        <v>0</v>
      </c>
      <c r="D161" s="5" t="s">
        <v>2</v>
      </c>
    </row>
    <row r="162" spans="1:4">
      <c r="C162" s="8"/>
      <c r="D162" s="7" t="s">
        <v>199</v>
      </c>
    </row>
    <row r="163" spans="1:4">
      <c r="A163" s="4"/>
    </row>
    <row r="164" spans="1:4">
      <c r="A164" s="4"/>
    </row>
    <row r="165" spans="1:4">
      <c r="A165" s="4"/>
    </row>
    <row r="166" spans="1:4">
      <c r="A166" s="4"/>
    </row>
    <row r="167" spans="1:4">
      <c r="A167" s="4" t="s">
        <v>6</v>
      </c>
      <c r="B167" s="4" t="s">
        <v>41</v>
      </c>
      <c r="C167" s="4" t="s">
        <v>42</v>
      </c>
      <c r="D167" s="4" t="s">
        <v>42</v>
      </c>
    </row>
    <row r="168" spans="1:4" ht="15" thickBot="1">
      <c r="A168" s="10" t="s">
        <v>7</v>
      </c>
      <c r="B168" s="1" t="s">
        <v>200</v>
      </c>
    </row>
    <row r="169" spans="1:4">
      <c r="A169" s="4">
        <v>1</v>
      </c>
      <c r="B169" s="1" t="s">
        <v>201</v>
      </c>
      <c r="C169" s="1" t="s">
        <v>202</v>
      </c>
      <c r="D169" s="1" t="s">
        <v>202</v>
      </c>
    </row>
    <row r="170" spans="1:4">
      <c r="A170" s="4">
        <v>2</v>
      </c>
      <c r="B170" s="1" t="s">
        <v>203</v>
      </c>
      <c r="C170" s="1" t="s">
        <v>204</v>
      </c>
      <c r="D170" s="1" t="s">
        <v>204</v>
      </c>
    </row>
    <row r="171" spans="1:4" ht="15" thickBot="1">
      <c r="A171" s="4">
        <v>3</v>
      </c>
      <c r="B171" s="35" t="s">
        <v>205</v>
      </c>
      <c r="C171" s="35" t="s">
        <v>206</v>
      </c>
      <c r="D171" s="36" t="s">
        <v>207</v>
      </c>
    </row>
    <row r="172" spans="1:4">
      <c r="A172" s="4">
        <v>4</v>
      </c>
      <c r="B172" s="1" t="s">
        <v>208</v>
      </c>
      <c r="C172" s="1" t="s">
        <v>209</v>
      </c>
      <c r="D172" s="1" t="s">
        <v>209</v>
      </c>
    </row>
    <row r="173" spans="1:4">
      <c r="A173" s="4"/>
    </row>
    <row r="174" spans="1:4">
      <c r="A174" s="4">
        <v>5</v>
      </c>
      <c r="B174" s="1" t="s">
        <v>210</v>
      </c>
      <c r="C174" s="37" t="s">
        <v>211</v>
      </c>
      <c r="D174" s="37" t="s">
        <v>211</v>
      </c>
    </row>
    <row r="175" spans="1:4">
      <c r="A175" s="4"/>
    </row>
    <row r="176" spans="1:4">
      <c r="A176" s="4"/>
      <c r="B176" s="1" t="s">
        <v>212</v>
      </c>
    </row>
    <row r="177" spans="1:4">
      <c r="A177" s="4">
        <v>6</v>
      </c>
      <c r="B177" s="1" t="s">
        <v>213</v>
      </c>
      <c r="C177" s="1" t="s">
        <v>214</v>
      </c>
      <c r="D177" s="1" t="s">
        <v>214</v>
      </c>
    </row>
    <row r="178" spans="1:4" ht="15" thickBot="1">
      <c r="A178" s="4">
        <v>7</v>
      </c>
      <c r="B178" s="35" t="s">
        <v>215</v>
      </c>
      <c r="C178" s="35" t="s">
        <v>216</v>
      </c>
      <c r="D178" s="35" t="s">
        <v>216</v>
      </c>
    </row>
    <row r="179" spans="1:4">
      <c r="A179" s="4">
        <v>8</v>
      </c>
      <c r="B179" s="1" t="s">
        <v>217</v>
      </c>
      <c r="C179" s="37" t="s">
        <v>218</v>
      </c>
      <c r="D179" s="37" t="s">
        <v>218</v>
      </c>
    </row>
    <row r="180" spans="1:4">
      <c r="A180" s="4"/>
    </row>
    <row r="181" spans="1:4">
      <c r="A181" s="4">
        <v>9</v>
      </c>
      <c r="B181" s="1" t="s">
        <v>219</v>
      </c>
      <c r="C181" s="1" t="s">
        <v>220</v>
      </c>
      <c r="D181" s="1" t="s">
        <v>220</v>
      </c>
    </row>
    <row r="182" spans="1:4">
      <c r="A182" s="4">
        <v>10</v>
      </c>
      <c r="B182" s="1" t="s">
        <v>221</v>
      </c>
      <c r="C182" s="1" t="s">
        <v>222</v>
      </c>
      <c r="D182" s="1" t="s">
        <v>222</v>
      </c>
    </row>
    <row r="183" spans="1:4">
      <c r="A183" s="4">
        <v>11</v>
      </c>
      <c r="B183" s="1" t="s">
        <v>223</v>
      </c>
      <c r="C183" s="1" t="s">
        <v>224</v>
      </c>
      <c r="D183" s="1" t="s">
        <v>224</v>
      </c>
    </row>
    <row r="184" spans="1:4">
      <c r="A184" s="4"/>
    </row>
    <row r="185" spans="1:4">
      <c r="A185" s="4" t="s">
        <v>11</v>
      </c>
      <c r="B185" s="1" t="s">
        <v>225</v>
      </c>
      <c r="C185" s="8"/>
      <c r="D185" s="8"/>
    </row>
    <row r="186" spans="1:4" ht="15" thickBot="1">
      <c r="A186" s="4" t="s">
        <v>11</v>
      </c>
      <c r="C186" s="38" t="s">
        <v>226</v>
      </c>
      <c r="D186" s="38" t="s">
        <v>226</v>
      </c>
    </row>
    <row r="187" spans="1:4">
      <c r="A187" s="4">
        <v>12</v>
      </c>
      <c r="B187" s="1" t="s">
        <v>47</v>
      </c>
      <c r="C187" s="8" t="s">
        <v>227</v>
      </c>
      <c r="D187" s="8" t="s">
        <v>227</v>
      </c>
    </row>
    <row r="188" spans="1:4">
      <c r="A188" s="4">
        <v>13</v>
      </c>
      <c r="B188" s="1" t="s">
        <v>49</v>
      </c>
      <c r="C188" s="8" t="s">
        <v>228</v>
      </c>
      <c r="D188" s="8" t="s">
        <v>228</v>
      </c>
    </row>
    <row r="189" spans="1:4">
      <c r="A189" s="4">
        <v>14</v>
      </c>
      <c r="B189" s="1" t="s">
        <v>51</v>
      </c>
      <c r="C189" s="8" t="s">
        <v>229</v>
      </c>
      <c r="D189" s="8" t="s">
        <v>229</v>
      </c>
    </row>
    <row r="190" spans="1:4">
      <c r="A190" s="4">
        <v>15</v>
      </c>
      <c r="B190" s="1" t="s">
        <v>230</v>
      </c>
      <c r="C190" s="8" t="s">
        <v>231</v>
      </c>
      <c r="D190" s="8" t="s">
        <v>231</v>
      </c>
    </row>
    <row r="191" spans="1:4">
      <c r="A191" s="4">
        <v>16</v>
      </c>
      <c r="B191" s="1" t="s">
        <v>232</v>
      </c>
      <c r="C191" s="8" t="s">
        <v>233</v>
      </c>
      <c r="D191" s="8" t="s">
        <v>233</v>
      </c>
    </row>
    <row r="192" spans="1:4">
      <c r="A192" s="4"/>
      <c r="C192" s="8"/>
      <c r="D192" s="8"/>
    </row>
    <row r="193" spans="1:4">
      <c r="A193" s="4"/>
      <c r="B193" s="1" t="s">
        <v>234</v>
      </c>
      <c r="C193" s="8"/>
      <c r="D193" s="8"/>
    </row>
    <row r="194" spans="1:4">
      <c r="A194" s="4">
        <v>17</v>
      </c>
      <c r="B194" s="1" t="s">
        <v>235</v>
      </c>
      <c r="C194" s="8" t="s">
        <v>236</v>
      </c>
      <c r="D194" s="8" t="s">
        <v>236</v>
      </c>
    </row>
    <row r="195" spans="1:4">
      <c r="A195" s="4">
        <v>18</v>
      </c>
      <c r="B195" s="1" t="s">
        <v>237</v>
      </c>
      <c r="C195" s="8" t="s">
        <v>238</v>
      </c>
      <c r="D195" s="8" t="s">
        <v>238</v>
      </c>
    </row>
    <row r="196" spans="1:4" ht="15" thickBot="1">
      <c r="A196" s="4">
        <v>19</v>
      </c>
      <c r="B196" s="35" t="s">
        <v>230</v>
      </c>
      <c r="C196" s="38" t="s">
        <v>239</v>
      </c>
      <c r="D196" s="38" t="s">
        <v>239</v>
      </c>
    </row>
    <row r="197" spans="1:4">
      <c r="A197" s="4">
        <v>20</v>
      </c>
      <c r="B197" s="1" t="s">
        <v>232</v>
      </c>
      <c r="C197" s="8" t="s">
        <v>240</v>
      </c>
      <c r="D197" s="8" t="s">
        <v>240</v>
      </c>
    </row>
    <row r="198" spans="1:4">
      <c r="A198" s="4"/>
      <c r="C198" s="8"/>
      <c r="D198" s="8"/>
    </row>
    <row r="199" spans="1:4">
      <c r="A199" s="4"/>
      <c r="B199" s="1" t="s">
        <v>241</v>
      </c>
      <c r="C199" s="8"/>
      <c r="D199" s="8"/>
    </row>
    <row r="200" spans="1:4">
      <c r="A200" s="4">
        <v>21</v>
      </c>
      <c r="B200" s="8" t="s">
        <v>242</v>
      </c>
      <c r="C200" s="8" t="s">
        <v>243</v>
      </c>
      <c r="D200" s="8" t="s">
        <v>243</v>
      </c>
    </row>
    <row r="201" spans="1:4">
      <c r="A201" s="4"/>
      <c r="B201" s="8"/>
      <c r="C201" s="8"/>
      <c r="D201" s="8"/>
    </row>
    <row r="202" spans="1:4">
      <c r="A202" s="4">
        <v>22</v>
      </c>
      <c r="B202" s="8" t="s">
        <v>244</v>
      </c>
      <c r="C202" s="8" t="s">
        <v>245</v>
      </c>
      <c r="D202" s="8" t="s">
        <v>245</v>
      </c>
    </row>
    <row r="203" spans="1:4">
      <c r="A203" s="4"/>
      <c r="C203" s="8"/>
      <c r="D203" s="8"/>
    </row>
    <row r="204" spans="1:4">
      <c r="A204" s="4"/>
      <c r="B204" s="39" t="s">
        <v>246</v>
      </c>
      <c r="C204" s="8"/>
      <c r="D204" s="8"/>
    </row>
    <row r="205" spans="1:4">
      <c r="A205" s="4">
        <v>23</v>
      </c>
      <c r="B205" s="8" t="s">
        <v>247</v>
      </c>
      <c r="C205" s="8" t="s">
        <v>248</v>
      </c>
      <c r="D205" s="8" t="s">
        <v>248</v>
      </c>
    </row>
    <row r="206" spans="1:4">
      <c r="A206" s="4">
        <v>24</v>
      </c>
      <c r="B206" s="8" t="s">
        <v>249</v>
      </c>
      <c r="C206" s="8" t="s">
        <v>250</v>
      </c>
      <c r="D206" s="25" t="s">
        <v>251</v>
      </c>
    </row>
    <row r="207" spans="1:4">
      <c r="A207" s="4">
        <v>25</v>
      </c>
      <c r="B207" s="1" t="s">
        <v>252</v>
      </c>
      <c r="C207" s="1" t="s">
        <v>253</v>
      </c>
      <c r="D207" s="1" t="s">
        <v>253</v>
      </c>
    </row>
    <row r="208" spans="1:4" ht="15" thickBot="1">
      <c r="A208" s="4">
        <v>26</v>
      </c>
      <c r="B208" s="35" t="s">
        <v>254</v>
      </c>
      <c r="C208" s="35" t="s">
        <v>255</v>
      </c>
      <c r="D208" s="35" t="s">
        <v>255</v>
      </c>
    </row>
    <row r="209" spans="1:4">
      <c r="A209" s="4">
        <v>27</v>
      </c>
      <c r="B209" s="1" t="s">
        <v>256</v>
      </c>
      <c r="C209" s="37" t="s">
        <v>257</v>
      </c>
      <c r="D209" s="37" t="s">
        <v>257</v>
      </c>
    </row>
    <row r="210" spans="1:4">
      <c r="A210" s="4"/>
      <c r="C210" s="8"/>
      <c r="D210" s="8"/>
    </row>
    <row r="211" spans="1:4">
      <c r="A211" s="4"/>
      <c r="C211" s="8"/>
      <c r="D211" s="8"/>
    </row>
    <row r="212" spans="1:4">
      <c r="A212" s="4">
        <v>28</v>
      </c>
      <c r="B212" s="1" t="s">
        <v>258</v>
      </c>
      <c r="C212" s="1" t="s">
        <v>259</v>
      </c>
      <c r="D212" s="1" t="s">
        <v>259</v>
      </c>
    </row>
    <row r="213" spans="1:4">
      <c r="A213" s="4">
        <v>29</v>
      </c>
      <c r="B213" s="1" t="s">
        <v>260</v>
      </c>
      <c r="C213" s="1" t="s">
        <v>261</v>
      </c>
      <c r="D213" s="1" t="s">
        <v>261</v>
      </c>
    </row>
    <row r="214" spans="1:4" ht="15" thickBot="1">
      <c r="A214" s="4">
        <v>30</v>
      </c>
      <c r="B214" s="35" t="s">
        <v>262</v>
      </c>
      <c r="C214" s="35" t="s">
        <v>263</v>
      </c>
      <c r="D214" s="35" t="s">
        <v>263</v>
      </c>
    </row>
    <row r="215" spans="1:4">
      <c r="A215" s="4">
        <v>31</v>
      </c>
      <c r="B215" s="1" t="s">
        <v>264</v>
      </c>
      <c r="C215" s="37" t="s">
        <v>265</v>
      </c>
      <c r="D215" s="37" t="s">
        <v>265</v>
      </c>
    </row>
    <row r="217" spans="1:4">
      <c r="A217" s="267"/>
      <c r="B217" s="267"/>
      <c r="C217" s="267"/>
      <c r="D217"/>
    </row>
    <row r="218" spans="1:4">
      <c r="A218" s="4">
        <v>32</v>
      </c>
      <c r="B218" s="1" t="s">
        <v>266</v>
      </c>
      <c r="C218" s="1" t="s">
        <v>267</v>
      </c>
      <c r="D218" s="1" t="s">
        <v>267</v>
      </c>
    </row>
    <row r="222" spans="1:4">
      <c r="A222" s="1" t="s">
        <v>268</v>
      </c>
      <c r="B222" s="1" t="s">
        <v>269</v>
      </c>
    </row>
    <row r="223" spans="1:4">
      <c r="B223" s="3"/>
    </row>
    <row r="224" spans="1:4">
      <c r="C224" s="8"/>
      <c r="D224" s="8"/>
    </row>
    <row r="225" spans="1:4">
      <c r="A225" s="4"/>
      <c r="B225" s="40"/>
      <c r="C225" s="4"/>
      <c r="D225" s="4"/>
    </row>
    <row r="226" spans="1:4">
      <c r="A226" s="4"/>
      <c r="B226" s="40"/>
      <c r="C226" s="4"/>
      <c r="D226" s="4"/>
    </row>
    <row r="227" spans="1:4">
      <c r="A227" s="4"/>
      <c r="B227" s="40"/>
      <c r="C227" s="4"/>
      <c r="D227" s="4"/>
    </row>
    <row r="228" spans="1:4">
      <c r="A228" s="4"/>
      <c r="B228" s="40"/>
      <c r="C228" s="4"/>
      <c r="D228" s="4"/>
    </row>
    <row r="229" spans="1:4">
      <c r="A229" s="4"/>
      <c r="B229" s="40"/>
      <c r="C229" s="4"/>
      <c r="D229" s="4"/>
    </row>
    <row r="230" spans="1:4">
      <c r="A230" s="4"/>
      <c r="B230" s="40"/>
      <c r="C230" s="4"/>
      <c r="D230" s="4"/>
    </row>
    <row r="231" spans="1:4">
      <c r="A231" s="4"/>
      <c r="B231" s="40"/>
      <c r="C231" s="4"/>
      <c r="D231" s="4"/>
    </row>
    <row r="232" spans="1:4">
      <c r="A232" s="4"/>
      <c r="B232" s="40"/>
      <c r="C232" s="4"/>
      <c r="D232" s="4"/>
    </row>
    <row r="233" spans="1:4">
      <c r="A233" s="4"/>
      <c r="B233" s="40"/>
      <c r="C233" s="4"/>
      <c r="D233" s="4"/>
    </row>
    <row r="234" spans="1:4">
      <c r="A234" s="4"/>
      <c r="B234" s="40"/>
      <c r="C234" s="4"/>
      <c r="D234" s="4"/>
    </row>
    <row r="235" spans="1:4">
      <c r="A235" s="4"/>
      <c r="B235" s="40"/>
      <c r="C235" s="4"/>
      <c r="D235" s="4"/>
    </row>
    <row r="236" spans="1:4">
      <c r="A236" s="4"/>
      <c r="B236" s="40"/>
      <c r="C236" s="4"/>
      <c r="D236" s="4"/>
    </row>
    <row r="237" spans="1:4">
      <c r="A237" s="4"/>
      <c r="B237" s="40"/>
      <c r="C237" s="4"/>
      <c r="D237" s="4"/>
    </row>
    <row r="238" spans="1:4">
      <c r="A238" s="4"/>
      <c r="B238" s="40"/>
      <c r="C238" s="4"/>
      <c r="D238" s="4"/>
    </row>
    <row r="239" spans="1:4">
      <c r="A239" s="4"/>
      <c r="B239" s="40"/>
      <c r="C239" s="4"/>
      <c r="D239" s="4"/>
    </row>
    <row r="240" spans="1:4">
      <c r="A240" s="4"/>
      <c r="B240" s="40"/>
      <c r="C240" s="4"/>
      <c r="D240" s="4"/>
    </row>
    <row r="241" spans="1:4">
      <c r="A241" s="4"/>
      <c r="B241" s="40"/>
      <c r="C241" s="4"/>
      <c r="D241" s="4"/>
    </row>
    <row r="242" spans="1:4">
      <c r="A242" s="4"/>
      <c r="B242" s="40"/>
      <c r="C242" s="4"/>
      <c r="D242" s="4"/>
    </row>
    <row r="243" spans="1:4">
      <c r="A243" s="4"/>
      <c r="B243" s="40"/>
      <c r="C243" s="4"/>
      <c r="D243" s="4"/>
    </row>
    <row r="244" spans="1:4">
      <c r="A244" s="4"/>
      <c r="B244" s="40"/>
      <c r="C244" s="4"/>
      <c r="D244" s="4"/>
    </row>
    <row r="245" spans="1:4">
      <c r="A245" s="4"/>
      <c r="B245" s="40"/>
      <c r="C245" s="4"/>
      <c r="D245" s="4"/>
    </row>
    <row r="246" spans="1:4">
      <c r="A246" s="4"/>
      <c r="B246" s="40"/>
      <c r="C246" s="4"/>
      <c r="D246" s="4"/>
    </row>
    <row r="247" spans="1:4">
      <c r="A247" s="4"/>
      <c r="B247" s="40"/>
      <c r="C247" s="4"/>
      <c r="D247" s="4"/>
    </row>
    <row r="248" spans="1:4">
      <c r="A248" s="4"/>
      <c r="B248" s="40"/>
      <c r="C248" s="4"/>
      <c r="D248" s="4"/>
    </row>
    <row r="249" spans="1:4">
      <c r="A249" s="4"/>
      <c r="B249" s="40"/>
      <c r="C249" s="4"/>
      <c r="D249" s="4"/>
    </row>
    <row r="250" spans="1:4">
      <c r="A250" s="4"/>
      <c r="B250" s="40"/>
      <c r="C250" s="4"/>
      <c r="D250" s="4"/>
    </row>
    <row r="251" spans="1:4">
      <c r="A251" s="4"/>
      <c r="B251" s="40"/>
      <c r="C251" s="4"/>
      <c r="D251" s="4"/>
    </row>
    <row r="252" spans="1:4">
      <c r="A252" s="4"/>
      <c r="B252" s="40"/>
      <c r="C252" s="4"/>
      <c r="D252" s="4"/>
    </row>
    <row r="253" spans="1:4">
      <c r="A253" s="4"/>
      <c r="B253" s="40"/>
      <c r="C253" s="4"/>
      <c r="D253" s="4"/>
    </row>
    <row r="254" spans="1:4">
      <c r="A254" s="4"/>
      <c r="B254" s="40"/>
      <c r="C254" s="4"/>
      <c r="D254" s="4"/>
    </row>
    <row r="255" spans="1:4">
      <c r="A255" s="4"/>
      <c r="B255" s="40"/>
      <c r="C255" s="4"/>
      <c r="D255" s="4"/>
    </row>
    <row r="256" spans="1:4">
      <c r="A256" s="4"/>
      <c r="B256" s="40"/>
      <c r="C256" s="4"/>
      <c r="D256" s="4"/>
    </row>
    <row r="257" spans="1:4">
      <c r="A257" s="4"/>
      <c r="B257" s="40"/>
      <c r="C257" s="4"/>
      <c r="D257" s="4"/>
    </row>
    <row r="258" spans="1:4">
      <c r="A258" s="4"/>
      <c r="B258" s="40"/>
      <c r="C258" s="4"/>
      <c r="D258" s="4"/>
    </row>
    <row r="259" spans="1:4">
      <c r="A259" s="4"/>
      <c r="B259" s="40"/>
      <c r="C259" s="4"/>
      <c r="D259" s="4"/>
    </row>
    <row r="260" spans="1:4">
      <c r="A260" s="4"/>
      <c r="B260" s="40"/>
      <c r="C260" s="4"/>
      <c r="D260" s="4"/>
    </row>
    <row r="261" spans="1:4">
      <c r="A261" s="4"/>
      <c r="B261" s="40"/>
      <c r="C261" s="4"/>
      <c r="D261" s="4"/>
    </row>
    <row r="262" spans="1:4">
      <c r="A262" s="4"/>
      <c r="B262" s="40"/>
      <c r="C262" s="4"/>
      <c r="D262" s="4"/>
    </row>
    <row r="263" spans="1:4">
      <c r="A263" s="4"/>
      <c r="B263" s="40"/>
      <c r="C263" s="4"/>
      <c r="D263" s="4"/>
    </row>
    <row r="264" spans="1:4">
      <c r="A264" s="4"/>
      <c r="B264" s="40"/>
      <c r="C264" s="4"/>
      <c r="D264" s="4"/>
    </row>
    <row r="265" spans="1:4">
      <c r="A265" s="4"/>
      <c r="B265" s="40"/>
      <c r="C265" s="4"/>
      <c r="D265" s="4"/>
    </row>
    <row r="266" spans="1:4">
      <c r="A266" s="4"/>
      <c r="B266" s="40"/>
      <c r="C266" s="4"/>
      <c r="D266" s="4"/>
    </row>
    <row r="267" spans="1:4">
      <c r="A267" s="4"/>
      <c r="B267" s="40"/>
      <c r="C267" s="4"/>
      <c r="D267" s="4"/>
    </row>
    <row r="268" spans="1:4">
      <c r="A268" s="4"/>
      <c r="B268" s="40"/>
      <c r="C268" s="4"/>
      <c r="D268" s="4"/>
    </row>
    <row r="269" spans="1:4">
      <c r="A269" s="4"/>
      <c r="B269" s="40"/>
      <c r="C269" s="4"/>
      <c r="D269" s="4"/>
    </row>
    <row r="270" spans="1:4">
      <c r="A270" s="4"/>
      <c r="B270" s="40"/>
      <c r="C270" s="4"/>
      <c r="D270" s="4"/>
    </row>
    <row r="271" spans="1:4">
      <c r="A271" s="4"/>
      <c r="B271" s="40"/>
      <c r="C271" s="4"/>
      <c r="D271" s="4"/>
    </row>
    <row r="272" spans="1:4">
      <c r="A272" s="41"/>
      <c r="C272" s="42"/>
      <c r="D272" s="42"/>
    </row>
    <row r="273" spans="1:4">
      <c r="A273" s="43"/>
      <c r="B273"/>
      <c r="C273"/>
      <c r="D273"/>
    </row>
    <row r="274" spans="1:4">
      <c r="A274" s="41"/>
      <c r="B274" s="44"/>
      <c r="C274" s="42"/>
      <c r="D274" s="42"/>
    </row>
    <row r="275" spans="1:4">
      <c r="A275" s="42"/>
      <c r="B275" s="44"/>
      <c r="C275" s="42"/>
      <c r="D275" s="42"/>
    </row>
  </sheetData>
  <mergeCells count="1">
    <mergeCell ref="A217:C21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BA6AA-1442-45A4-A2B8-636103E33FEA}">
  <dimension ref="A1:AP53"/>
  <sheetViews>
    <sheetView workbookViewId="0">
      <pane xSplit="1" ySplit="5" topLeftCell="Z36" activePane="bottomRight" state="frozen"/>
      <selection activeCell="A71" sqref="A71"/>
      <selection pane="topRight" activeCell="A71" sqref="A71"/>
      <selection pane="bottomLeft" activeCell="A71" sqref="A71"/>
      <selection pane="bottomRight" activeCell="B49" sqref="B49"/>
    </sheetView>
  </sheetViews>
  <sheetFormatPr defaultColWidth="11.6640625" defaultRowHeight="13.2"/>
  <cols>
    <col min="1" max="1" width="11.6640625" style="146"/>
    <col min="2" max="3" width="21" style="146" customWidth="1"/>
    <col min="4" max="5" width="16" style="146" customWidth="1"/>
    <col min="6" max="6" width="20.33203125" style="146" customWidth="1"/>
    <col min="7" max="7" width="23" style="146" customWidth="1"/>
    <col min="8" max="9" width="15.6640625" style="146" customWidth="1"/>
    <col min="10" max="10" width="21" style="146" customWidth="1"/>
    <col min="11" max="11" width="21.6640625" style="146" customWidth="1"/>
    <col min="12" max="13" width="15" style="146" customWidth="1"/>
    <col min="14" max="14" width="20.6640625" style="146" customWidth="1"/>
    <col min="15" max="15" width="22.33203125" style="146" bestFit="1" customWidth="1"/>
    <col min="16" max="17" width="15.6640625" style="146" customWidth="1"/>
    <col min="18" max="18" width="19.44140625" style="146" customWidth="1"/>
    <col min="19" max="19" width="22.6640625" style="146" customWidth="1"/>
    <col min="20" max="21" width="16.6640625" style="146" customWidth="1"/>
    <col min="22" max="22" width="21" style="146" customWidth="1"/>
    <col min="23" max="23" width="22.5546875" style="146" customWidth="1"/>
    <col min="24" max="25" width="19.44140625" style="146" customWidth="1"/>
    <col min="26" max="26" width="19.33203125" style="146" customWidth="1"/>
    <col min="27" max="27" width="24.6640625" style="146" customWidth="1"/>
    <col min="28" max="30" width="18.6640625" style="146" customWidth="1"/>
    <col min="31" max="31" width="11.6640625" style="146"/>
    <col min="32" max="32" width="21" style="146" customWidth="1"/>
    <col min="33" max="33" width="21.44140625" style="146" hidden="1" customWidth="1"/>
    <col min="34" max="35" width="0" style="146" hidden="1" customWidth="1"/>
    <col min="36" max="36" width="22.6640625" style="146" hidden="1" customWidth="1"/>
    <col min="37" max="37" width="23" style="146" hidden="1" customWidth="1"/>
    <col min="38" max="38" width="16.6640625" style="146" hidden="1" customWidth="1"/>
    <col min="39" max="39" width="0" style="146" hidden="1" customWidth="1"/>
    <col min="40" max="40" width="17.33203125" style="146" hidden="1" customWidth="1"/>
    <col min="41" max="41" width="14.44140625" style="146" hidden="1" customWidth="1"/>
    <col min="42" max="42" width="23.5546875" style="146" hidden="1" customWidth="1"/>
    <col min="43" max="16384" width="11.6640625" style="146"/>
  </cols>
  <sheetData>
    <row r="1" spans="1:42">
      <c r="A1" s="145" t="s">
        <v>5</v>
      </c>
      <c r="B1" s="145"/>
      <c r="C1" s="145"/>
      <c r="D1" s="145"/>
    </row>
    <row r="2" spans="1:42">
      <c r="A2" s="145" t="s">
        <v>455</v>
      </c>
    </row>
    <row r="4" spans="1:42">
      <c r="A4" s="147"/>
      <c r="B4" s="275" t="s">
        <v>456</v>
      </c>
      <c r="C4" s="276"/>
      <c r="D4" s="276"/>
      <c r="E4" s="277"/>
      <c r="F4" s="275" t="s">
        <v>457</v>
      </c>
      <c r="G4" s="276"/>
      <c r="H4" s="276"/>
      <c r="I4" s="277"/>
      <c r="J4" s="275" t="s">
        <v>458</v>
      </c>
      <c r="K4" s="276"/>
      <c r="L4" s="276"/>
      <c r="M4" s="277"/>
      <c r="N4" s="275" t="s">
        <v>459</v>
      </c>
      <c r="O4" s="276"/>
      <c r="P4" s="276"/>
      <c r="Q4" s="277"/>
      <c r="R4" s="275" t="s">
        <v>460</v>
      </c>
      <c r="S4" s="276"/>
      <c r="T4" s="276"/>
      <c r="U4" s="277"/>
      <c r="V4" s="275" t="s">
        <v>461</v>
      </c>
      <c r="W4" s="276"/>
      <c r="X4" s="276"/>
      <c r="Y4" s="277"/>
      <c r="Z4" s="275" t="s">
        <v>462</v>
      </c>
      <c r="AA4" s="276"/>
      <c r="AB4" s="276"/>
      <c r="AC4" s="277"/>
      <c r="AD4" s="149"/>
      <c r="AE4" s="147"/>
      <c r="AF4" s="150"/>
      <c r="AG4" s="148"/>
      <c r="AH4" s="276"/>
      <c r="AI4" s="277"/>
      <c r="AJ4" s="151"/>
      <c r="AK4" s="148"/>
      <c r="AL4" s="147"/>
      <c r="AM4" s="152"/>
      <c r="AN4" s="153"/>
      <c r="AO4" s="147"/>
      <c r="AP4" s="152"/>
    </row>
    <row r="5" spans="1:42" ht="52.8">
      <c r="A5" s="154" t="s">
        <v>312</v>
      </c>
      <c r="B5" s="155" t="s">
        <v>463</v>
      </c>
      <c r="C5" s="155" t="s">
        <v>464</v>
      </c>
      <c r="D5" s="155" t="s">
        <v>465</v>
      </c>
      <c r="E5" s="155" t="s">
        <v>466</v>
      </c>
      <c r="F5" s="155" t="s">
        <v>463</v>
      </c>
      <c r="G5" s="155" t="s">
        <v>464</v>
      </c>
      <c r="H5" s="155" t="s">
        <v>465</v>
      </c>
      <c r="I5" s="155" t="s">
        <v>466</v>
      </c>
      <c r="J5" s="155" t="s">
        <v>463</v>
      </c>
      <c r="K5" s="155" t="s">
        <v>464</v>
      </c>
      <c r="L5" s="155" t="s">
        <v>465</v>
      </c>
      <c r="M5" s="155" t="s">
        <v>466</v>
      </c>
      <c r="N5" s="155" t="s">
        <v>463</v>
      </c>
      <c r="O5" s="155" t="s">
        <v>464</v>
      </c>
      <c r="P5" s="155" t="s">
        <v>465</v>
      </c>
      <c r="Q5" s="155" t="s">
        <v>466</v>
      </c>
      <c r="R5" s="155" t="s">
        <v>463</v>
      </c>
      <c r="S5" s="155" t="s">
        <v>464</v>
      </c>
      <c r="T5" s="155" t="s">
        <v>465</v>
      </c>
      <c r="U5" s="155" t="s">
        <v>466</v>
      </c>
      <c r="V5" s="155" t="s">
        <v>463</v>
      </c>
      <c r="W5" s="155" t="s">
        <v>464</v>
      </c>
      <c r="X5" s="155" t="s">
        <v>465</v>
      </c>
      <c r="Y5" s="155" t="s">
        <v>466</v>
      </c>
      <c r="Z5" s="155" t="s">
        <v>463</v>
      </c>
      <c r="AA5" s="155" t="s">
        <v>464</v>
      </c>
      <c r="AB5" s="155" t="s">
        <v>465</v>
      </c>
      <c r="AC5" s="155" t="s">
        <v>466</v>
      </c>
      <c r="AD5" s="155" t="s">
        <v>467</v>
      </c>
      <c r="AE5" s="156" t="s">
        <v>468</v>
      </c>
      <c r="AF5" s="157" t="s">
        <v>469</v>
      </c>
      <c r="AG5" s="156" t="s">
        <v>470</v>
      </c>
      <c r="AH5" s="158" t="s">
        <v>471</v>
      </c>
      <c r="AI5" s="158" t="s">
        <v>398</v>
      </c>
      <c r="AJ5" s="159" t="s">
        <v>472</v>
      </c>
      <c r="AK5" s="156" t="s">
        <v>473</v>
      </c>
      <c r="AL5" s="156" t="s">
        <v>474</v>
      </c>
      <c r="AM5" s="157" t="s">
        <v>475</v>
      </c>
      <c r="AN5" s="158" t="s">
        <v>476</v>
      </c>
      <c r="AO5" s="160" t="s">
        <v>477</v>
      </c>
      <c r="AP5" s="154" t="s">
        <v>478</v>
      </c>
    </row>
    <row r="6" spans="1:42">
      <c r="A6" s="161">
        <v>43922</v>
      </c>
      <c r="B6" s="162"/>
      <c r="C6" s="162"/>
      <c r="D6" s="163"/>
      <c r="E6" s="163"/>
      <c r="F6" s="164">
        <v>2.1100000000000001E-2</v>
      </c>
      <c r="G6" s="164">
        <v>2.1100000000000001E-2</v>
      </c>
      <c r="H6" s="164">
        <v>2.7699999999999999E-2</v>
      </c>
      <c r="I6" s="164">
        <v>1.95E-2</v>
      </c>
      <c r="J6" s="163">
        <f t="shared" ref="J6:M28" si="0">F6*B6/12</f>
        <v>0</v>
      </c>
      <c r="K6" s="163">
        <f t="shared" si="0"/>
        <v>0</v>
      </c>
      <c r="L6" s="163">
        <f t="shared" si="0"/>
        <v>0</v>
      </c>
      <c r="M6" s="163">
        <f t="shared" si="0"/>
        <v>0</v>
      </c>
      <c r="N6" s="164">
        <v>0.04</v>
      </c>
      <c r="O6" s="164">
        <v>0.04</v>
      </c>
      <c r="P6" s="164">
        <v>0.04</v>
      </c>
      <c r="Q6" s="164">
        <v>0.04</v>
      </c>
      <c r="R6" s="163">
        <f t="shared" ref="R6:U28" si="1">N6*B6/12</f>
        <v>0</v>
      </c>
      <c r="S6" s="163">
        <f t="shared" si="1"/>
        <v>0</v>
      </c>
      <c r="T6" s="163">
        <f t="shared" si="1"/>
        <v>0</v>
      </c>
      <c r="U6" s="163">
        <f t="shared" si="1"/>
        <v>0</v>
      </c>
      <c r="V6" s="163">
        <f t="shared" ref="V6:Y28" si="2">J6-R6</f>
        <v>0</v>
      </c>
      <c r="W6" s="163">
        <f t="shared" si="2"/>
        <v>0</v>
      </c>
      <c r="X6" s="163">
        <f t="shared" si="2"/>
        <v>0</v>
      </c>
      <c r="Y6" s="163">
        <f t="shared" si="2"/>
        <v>0</v>
      </c>
      <c r="Z6" s="163">
        <v>0</v>
      </c>
      <c r="AA6" s="163">
        <v>0</v>
      </c>
      <c r="AB6" s="163">
        <v>0</v>
      </c>
      <c r="AC6" s="163">
        <v>0</v>
      </c>
      <c r="AD6" s="163">
        <f t="shared" ref="AD6:AD50" si="3">+AC6+AB6+AA6+Z6</f>
        <v>0</v>
      </c>
      <c r="AE6" s="165">
        <v>0.21</v>
      </c>
      <c r="AF6" s="166">
        <f>SUM(Z6:AC6)*-AE6</f>
        <v>0</v>
      </c>
      <c r="AG6" s="167">
        <v>0</v>
      </c>
      <c r="AH6" s="168">
        <v>9.1235998906161339E-2</v>
      </c>
      <c r="AI6" s="168">
        <v>1</v>
      </c>
      <c r="AJ6" s="163">
        <v>0</v>
      </c>
      <c r="AK6" s="164">
        <v>8.5000000000000006E-2</v>
      </c>
      <c r="AL6" s="164">
        <v>2.9083574847036595E-2</v>
      </c>
      <c r="AM6" s="164">
        <f t="shared" ref="AM6:AM50" si="4">(AE6/(1-AE6))*(1-AL6/AK6)</f>
        <v>0.17486893942103221</v>
      </c>
      <c r="AN6" s="169">
        <f t="shared" ref="AN6:AN50" si="5">AJ6*AK6</f>
        <v>0</v>
      </c>
      <c r="AO6" s="169">
        <f t="shared" ref="AO6:AO50" si="6">AN6*AM6</f>
        <v>0</v>
      </c>
      <c r="AP6" s="170"/>
    </row>
    <row r="7" spans="1:42">
      <c r="A7" s="161">
        <v>43952</v>
      </c>
      <c r="B7" s="163"/>
      <c r="C7" s="163"/>
      <c r="D7" s="163"/>
      <c r="E7" s="163"/>
      <c r="F7" s="164">
        <v>2.1100000000000001E-2</v>
      </c>
      <c r="G7" s="164">
        <v>2.1100000000000001E-2</v>
      </c>
      <c r="H7" s="164">
        <v>2.7699999999999999E-2</v>
      </c>
      <c r="I7" s="164">
        <v>1.95E-2</v>
      </c>
      <c r="J7" s="163">
        <f t="shared" si="0"/>
        <v>0</v>
      </c>
      <c r="K7" s="163">
        <f t="shared" si="0"/>
        <v>0</v>
      </c>
      <c r="L7" s="163">
        <f t="shared" si="0"/>
        <v>0</v>
      </c>
      <c r="M7" s="163">
        <f t="shared" si="0"/>
        <v>0</v>
      </c>
      <c r="N7" s="164">
        <v>0.04</v>
      </c>
      <c r="O7" s="164">
        <v>0.04</v>
      </c>
      <c r="P7" s="164">
        <v>0.04</v>
      </c>
      <c r="Q7" s="164">
        <v>0.04</v>
      </c>
      <c r="R7" s="163">
        <f t="shared" si="1"/>
        <v>0</v>
      </c>
      <c r="S7" s="163">
        <f t="shared" si="1"/>
        <v>0</v>
      </c>
      <c r="T7" s="163">
        <f t="shared" si="1"/>
        <v>0</v>
      </c>
      <c r="U7" s="163">
        <f t="shared" si="1"/>
        <v>0</v>
      </c>
      <c r="V7" s="163">
        <f t="shared" si="2"/>
        <v>0</v>
      </c>
      <c r="W7" s="163">
        <f t="shared" si="2"/>
        <v>0</v>
      </c>
      <c r="X7" s="163">
        <f t="shared" si="2"/>
        <v>0</v>
      </c>
      <c r="Y7" s="163">
        <f t="shared" si="2"/>
        <v>0</v>
      </c>
      <c r="Z7" s="163">
        <f t="shared" ref="Z7:AC22" si="7">Z6+V7</f>
        <v>0</v>
      </c>
      <c r="AA7" s="163">
        <f t="shared" si="7"/>
        <v>0</v>
      </c>
      <c r="AB7" s="163">
        <f t="shared" si="7"/>
        <v>0</v>
      </c>
      <c r="AC7" s="163">
        <f t="shared" si="7"/>
        <v>0</v>
      </c>
      <c r="AD7" s="163">
        <f t="shared" si="3"/>
        <v>0</v>
      </c>
      <c r="AE7" s="165">
        <v>0.21</v>
      </c>
      <c r="AF7" s="163">
        <f t="shared" ref="AF7:AF28" si="8">SUM(Z7:AC7)*-AE7</f>
        <v>0</v>
      </c>
      <c r="AG7" s="166">
        <f t="shared" ref="AG7:AG36" si="9">AG6</f>
        <v>0</v>
      </c>
      <c r="AH7" s="168">
        <v>9.1235998906161339E-2</v>
      </c>
      <c r="AI7" s="168">
        <v>1</v>
      </c>
      <c r="AJ7" s="163">
        <v>0</v>
      </c>
      <c r="AK7" s="164">
        <v>8.5000000000000006E-2</v>
      </c>
      <c r="AL7" s="164">
        <v>2.9083574847036595E-2</v>
      </c>
      <c r="AM7" s="164">
        <f t="shared" si="4"/>
        <v>0.17486893942103221</v>
      </c>
      <c r="AN7" s="169">
        <f t="shared" si="5"/>
        <v>0</v>
      </c>
      <c r="AO7" s="169">
        <f t="shared" si="6"/>
        <v>0</v>
      </c>
      <c r="AP7" s="170"/>
    </row>
    <row r="8" spans="1:42">
      <c r="A8" s="161">
        <v>43983</v>
      </c>
      <c r="B8" s="163"/>
      <c r="C8" s="163"/>
      <c r="D8" s="163"/>
      <c r="E8" s="163"/>
      <c r="F8" s="164">
        <v>2.1100000000000001E-2</v>
      </c>
      <c r="G8" s="164">
        <v>2.1100000000000001E-2</v>
      </c>
      <c r="H8" s="164">
        <v>2.7699999999999999E-2</v>
      </c>
      <c r="I8" s="164">
        <v>1.95E-2</v>
      </c>
      <c r="J8" s="163">
        <f t="shared" si="0"/>
        <v>0</v>
      </c>
      <c r="K8" s="163">
        <f t="shared" si="0"/>
        <v>0</v>
      </c>
      <c r="L8" s="163">
        <f t="shared" si="0"/>
        <v>0</v>
      </c>
      <c r="M8" s="163">
        <f t="shared" si="0"/>
        <v>0</v>
      </c>
      <c r="N8" s="164">
        <v>0.04</v>
      </c>
      <c r="O8" s="164">
        <v>0.04</v>
      </c>
      <c r="P8" s="164">
        <v>0.04</v>
      </c>
      <c r="Q8" s="164">
        <v>0.04</v>
      </c>
      <c r="R8" s="163">
        <f t="shared" si="1"/>
        <v>0</v>
      </c>
      <c r="S8" s="163">
        <f t="shared" si="1"/>
        <v>0</v>
      </c>
      <c r="T8" s="163">
        <f t="shared" si="1"/>
        <v>0</v>
      </c>
      <c r="U8" s="163">
        <f t="shared" si="1"/>
        <v>0</v>
      </c>
      <c r="V8" s="163">
        <f t="shared" si="2"/>
        <v>0</v>
      </c>
      <c r="W8" s="163">
        <f t="shared" si="2"/>
        <v>0</v>
      </c>
      <c r="X8" s="163">
        <f t="shared" si="2"/>
        <v>0</v>
      </c>
      <c r="Y8" s="163">
        <f t="shared" si="2"/>
        <v>0</v>
      </c>
      <c r="Z8" s="163">
        <f t="shared" si="7"/>
        <v>0</v>
      </c>
      <c r="AA8" s="163">
        <f t="shared" si="7"/>
        <v>0</v>
      </c>
      <c r="AB8" s="163">
        <f t="shared" si="7"/>
        <v>0</v>
      </c>
      <c r="AC8" s="163">
        <f t="shared" si="7"/>
        <v>0</v>
      </c>
      <c r="AD8" s="163">
        <f t="shared" si="3"/>
        <v>0</v>
      </c>
      <c r="AE8" s="165">
        <v>0.21</v>
      </c>
      <c r="AF8" s="163">
        <f t="shared" si="8"/>
        <v>0</v>
      </c>
      <c r="AG8" s="166">
        <f t="shared" si="9"/>
        <v>0</v>
      </c>
      <c r="AH8" s="168">
        <v>9.1235998906161339E-2</v>
      </c>
      <c r="AI8" s="168">
        <v>1</v>
      </c>
      <c r="AJ8" s="163">
        <v>0</v>
      </c>
      <c r="AK8" s="164">
        <v>8.5000000000000006E-2</v>
      </c>
      <c r="AL8" s="164">
        <v>2.9083574847036595E-2</v>
      </c>
      <c r="AM8" s="164">
        <f t="shared" si="4"/>
        <v>0.17486893942103221</v>
      </c>
      <c r="AN8" s="169">
        <f>AJ8*AK8</f>
        <v>0</v>
      </c>
      <c r="AO8" s="169">
        <f t="shared" si="6"/>
        <v>0</v>
      </c>
      <c r="AP8" s="170"/>
    </row>
    <row r="9" spans="1:42">
      <c r="A9" s="161">
        <v>44013</v>
      </c>
      <c r="B9" s="163"/>
      <c r="C9" s="163"/>
      <c r="D9" s="163"/>
      <c r="E9" s="163"/>
      <c r="F9" s="164">
        <v>2.1100000000000001E-2</v>
      </c>
      <c r="G9" s="164">
        <v>2.1100000000000001E-2</v>
      </c>
      <c r="H9" s="164">
        <v>2.7699999999999999E-2</v>
      </c>
      <c r="I9" s="164">
        <v>1.95E-2</v>
      </c>
      <c r="J9" s="163">
        <f t="shared" si="0"/>
        <v>0</v>
      </c>
      <c r="K9" s="163">
        <f t="shared" si="0"/>
        <v>0</v>
      </c>
      <c r="L9" s="163">
        <f t="shared" si="0"/>
        <v>0</v>
      </c>
      <c r="M9" s="163">
        <f t="shared" si="0"/>
        <v>0</v>
      </c>
      <c r="N9" s="164">
        <v>0.04</v>
      </c>
      <c r="O9" s="164">
        <v>0.04</v>
      </c>
      <c r="P9" s="164">
        <v>0.04</v>
      </c>
      <c r="Q9" s="164">
        <v>0.04</v>
      </c>
      <c r="R9" s="163">
        <f t="shared" si="1"/>
        <v>0</v>
      </c>
      <c r="S9" s="163">
        <f t="shared" si="1"/>
        <v>0</v>
      </c>
      <c r="T9" s="163">
        <f t="shared" si="1"/>
        <v>0</v>
      </c>
      <c r="U9" s="163">
        <f t="shared" si="1"/>
        <v>0</v>
      </c>
      <c r="V9" s="163">
        <f t="shared" si="2"/>
        <v>0</v>
      </c>
      <c r="W9" s="163">
        <f t="shared" si="2"/>
        <v>0</v>
      </c>
      <c r="X9" s="163">
        <f t="shared" si="2"/>
        <v>0</v>
      </c>
      <c r="Y9" s="163">
        <f t="shared" si="2"/>
        <v>0</v>
      </c>
      <c r="Z9" s="163">
        <f t="shared" si="7"/>
        <v>0</v>
      </c>
      <c r="AA9" s="163">
        <f t="shared" si="7"/>
        <v>0</v>
      </c>
      <c r="AB9" s="163">
        <f t="shared" si="7"/>
        <v>0</v>
      </c>
      <c r="AC9" s="163">
        <f t="shared" si="7"/>
        <v>0</v>
      </c>
      <c r="AD9" s="163">
        <f t="shared" si="3"/>
        <v>0</v>
      </c>
      <c r="AE9" s="165">
        <v>0.21</v>
      </c>
      <c r="AF9" s="163">
        <f t="shared" si="8"/>
        <v>0</v>
      </c>
      <c r="AG9" s="166">
        <f t="shared" si="9"/>
        <v>0</v>
      </c>
      <c r="AH9" s="168">
        <v>9.1235998906161339E-2</v>
      </c>
      <c r="AI9" s="168">
        <v>1</v>
      </c>
      <c r="AJ9" s="163">
        <v>0</v>
      </c>
      <c r="AK9" s="164">
        <v>8.5000000000000006E-2</v>
      </c>
      <c r="AL9" s="164">
        <v>2.9083574847036595E-2</v>
      </c>
      <c r="AM9" s="164">
        <f t="shared" si="4"/>
        <v>0.17486893942103221</v>
      </c>
      <c r="AN9" s="169">
        <f>AJ9*AK9</f>
        <v>0</v>
      </c>
      <c r="AO9" s="169">
        <f t="shared" si="6"/>
        <v>0</v>
      </c>
      <c r="AP9" s="170"/>
    </row>
    <row r="10" spans="1:42">
      <c r="A10" s="161">
        <v>44044</v>
      </c>
      <c r="B10" s="163"/>
      <c r="C10" s="163"/>
      <c r="D10" s="163"/>
      <c r="E10" s="163"/>
      <c r="F10" s="164">
        <v>2.1100000000000001E-2</v>
      </c>
      <c r="G10" s="164">
        <v>2.1100000000000001E-2</v>
      </c>
      <c r="H10" s="164">
        <v>2.7699999999999999E-2</v>
      </c>
      <c r="I10" s="164">
        <v>1.95E-2</v>
      </c>
      <c r="J10" s="163">
        <f t="shared" si="0"/>
        <v>0</v>
      </c>
      <c r="K10" s="163">
        <f t="shared" si="0"/>
        <v>0</v>
      </c>
      <c r="L10" s="163">
        <f t="shared" si="0"/>
        <v>0</v>
      </c>
      <c r="M10" s="163">
        <f t="shared" si="0"/>
        <v>0</v>
      </c>
      <c r="N10" s="164">
        <v>0.04</v>
      </c>
      <c r="O10" s="164">
        <v>0.04</v>
      </c>
      <c r="P10" s="164">
        <v>0.04</v>
      </c>
      <c r="Q10" s="164">
        <v>0.04</v>
      </c>
      <c r="R10" s="163">
        <f t="shared" si="1"/>
        <v>0</v>
      </c>
      <c r="S10" s="163">
        <f t="shared" si="1"/>
        <v>0</v>
      </c>
      <c r="T10" s="163">
        <f t="shared" si="1"/>
        <v>0</v>
      </c>
      <c r="U10" s="163">
        <f t="shared" si="1"/>
        <v>0</v>
      </c>
      <c r="V10" s="163">
        <f t="shared" si="2"/>
        <v>0</v>
      </c>
      <c r="W10" s="163">
        <f t="shared" si="2"/>
        <v>0</v>
      </c>
      <c r="X10" s="163">
        <f t="shared" si="2"/>
        <v>0</v>
      </c>
      <c r="Y10" s="163">
        <f t="shared" si="2"/>
        <v>0</v>
      </c>
      <c r="Z10" s="163">
        <f t="shared" si="7"/>
        <v>0</v>
      </c>
      <c r="AA10" s="163">
        <f t="shared" si="7"/>
        <v>0</v>
      </c>
      <c r="AB10" s="163">
        <f t="shared" si="7"/>
        <v>0</v>
      </c>
      <c r="AC10" s="163">
        <f t="shared" si="7"/>
        <v>0</v>
      </c>
      <c r="AD10" s="163">
        <f t="shared" si="3"/>
        <v>0</v>
      </c>
      <c r="AE10" s="165">
        <v>0.21</v>
      </c>
      <c r="AF10" s="163">
        <f t="shared" si="8"/>
        <v>0</v>
      </c>
      <c r="AG10" s="166">
        <f t="shared" si="9"/>
        <v>0</v>
      </c>
      <c r="AH10" s="168">
        <v>9.1235998906161339E-2</v>
      </c>
      <c r="AI10" s="168">
        <v>1</v>
      </c>
      <c r="AJ10" s="163">
        <v>0</v>
      </c>
      <c r="AK10" s="164">
        <v>8.5000000000000006E-2</v>
      </c>
      <c r="AL10" s="164">
        <v>2.9083574847036595E-2</v>
      </c>
      <c r="AM10" s="164">
        <f t="shared" si="4"/>
        <v>0.17486893942103221</v>
      </c>
      <c r="AN10" s="169">
        <f t="shared" si="5"/>
        <v>0</v>
      </c>
      <c r="AO10" s="169">
        <f t="shared" si="6"/>
        <v>0</v>
      </c>
      <c r="AP10" s="170"/>
    </row>
    <row r="11" spans="1:42">
      <c r="A11" s="161">
        <v>44075</v>
      </c>
      <c r="B11" s="163"/>
      <c r="C11" s="163"/>
      <c r="D11" s="163"/>
      <c r="E11" s="163"/>
      <c r="F11" s="164">
        <v>2.1100000000000001E-2</v>
      </c>
      <c r="G11" s="164">
        <v>2.1100000000000001E-2</v>
      </c>
      <c r="H11" s="164">
        <v>2.7699999999999999E-2</v>
      </c>
      <c r="I11" s="164">
        <v>1.95E-2</v>
      </c>
      <c r="J11" s="163">
        <f t="shared" si="0"/>
        <v>0</v>
      </c>
      <c r="K11" s="163">
        <f t="shared" si="0"/>
        <v>0</v>
      </c>
      <c r="L11" s="163">
        <f t="shared" si="0"/>
        <v>0</v>
      </c>
      <c r="M11" s="163">
        <f t="shared" si="0"/>
        <v>0</v>
      </c>
      <c r="N11" s="164">
        <v>0.04</v>
      </c>
      <c r="O11" s="164">
        <v>0.04</v>
      </c>
      <c r="P11" s="164">
        <v>0.04</v>
      </c>
      <c r="Q11" s="164">
        <v>0.04</v>
      </c>
      <c r="R11" s="163">
        <f t="shared" si="1"/>
        <v>0</v>
      </c>
      <c r="S11" s="163">
        <f t="shared" si="1"/>
        <v>0</v>
      </c>
      <c r="T11" s="163">
        <f t="shared" si="1"/>
        <v>0</v>
      </c>
      <c r="U11" s="163">
        <f t="shared" si="1"/>
        <v>0</v>
      </c>
      <c r="V11" s="163">
        <f t="shared" si="2"/>
        <v>0</v>
      </c>
      <c r="W11" s="163">
        <f t="shared" si="2"/>
        <v>0</v>
      </c>
      <c r="X11" s="163">
        <f t="shared" si="2"/>
        <v>0</v>
      </c>
      <c r="Y11" s="163">
        <f t="shared" si="2"/>
        <v>0</v>
      </c>
      <c r="Z11" s="163">
        <f t="shared" si="7"/>
        <v>0</v>
      </c>
      <c r="AA11" s="163">
        <f t="shared" si="7"/>
        <v>0</v>
      </c>
      <c r="AB11" s="163">
        <f t="shared" si="7"/>
        <v>0</v>
      </c>
      <c r="AC11" s="163">
        <f t="shared" si="7"/>
        <v>0</v>
      </c>
      <c r="AD11" s="163">
        <f t="shared" si="3"/>
        <v>0</v>
      </c>
      <c r="AE11" s="165">
        <v>0.21</v>
      </c>
      <c r="AF11" s="163">
        <f t="shared" si="8"/>
        <v>0</v>
      </c>
      <c r="AG11" s="166">
        <v>0</v>
      </c>
      <c r="AH11" s="168">
        <v>9.1235998906161339E-2</v>
      </c>
      <c r="AI11" s="168">
        <v>1</v>
      </c>
      <c r="AJ11" s="163">
        <v>0</v>
      </c>
      <c r="AK11" s="164">
        <v>8.5000000000000006E-2</v>
      </c>
      <c r="AL11" s="164">
        <v>2.9083574847036595E-2</v>
      </c>
      <c r="AM11" s="164">
        <f t="shared" si="4"/>
        <v>0.17486893942103221</v>
      </c>
      <c r="AN11" s="169">
        <f t="shared" si="5"/>
        <v>0</v>
      </c>
      <c r="AO11" s="169">
        <f t="shared" si="6"/>
        <v>0</v>
      </c>
      <c r="AP11" s="170"/>
    </row>
    <row r="12" spans="1:42">
      <c r="A12" s="161">
        <v>44105</v>
      </c>
      <c r="B12" s="163"/>
      <c r="C12" s="163"/>
      <c r="D12" s="163"/>
      <c r="E12" s="163"/>
      <c r="F12" s="164">
        <v>2.1100000000000001E-2</v>
      </c>
      <c r="G12" s="164">
        <v>2.1100000000000001E-2</v>
      </c>
      <c r="H12" s="164">
        <v>2.7699999999999999E-2</v>
      </c>
      <c r="I12" s="164">
        <v>1.95E-2</v>
      </c>
      <c r="J12" s="163">
        <f t="shared" si="0"/>
        <v>0</v>
      </c>
      <c r="K12" s="163">
        <f t="shared" si="0"/>
        <v>0</v>
      </c>
      <c r="L12" s="163">
        <f t="shared" si="0"/>
        <v>0</v>
      </c>
      <c r="M12" s="163">
        <f t="shared" si="0"/>
        <v>0</v>
      </c>
      <c r="N12" s="164">
        <v>0.04</v>
      </c>
      <c r="O12" s="164">
        <v>0.04</v>
      </c>
      <c r="P12" s="164">
        <v>0.04</v>
      </c>
      <c r="Q12" s="164">
        <v>0.04</v>
      </c>
      <c r="R12" s="163">
        <f t="shared" si="1"/>
        <v>0</v>
      </c>
      <c r="S12" s="163">
        <f t="shared" si="1"/>
        <v>0</v>
      </c>
      <c r="T12" s="163">
        <f t="shared" si="1"/>
        <v>0</v>
      </c>
      <c r="U12" s="163">
        <f t="shared" si="1"/>
        <v>0</v>
      </c>
      <c r="V12" s="163">
        <f t="shared" si="2"/>
        <v>0</v>
      </c>
      <c r="W12" s="163">
        <f t="shared" si="2"/>
        <v>0</v>
      </c>
      <c r="X12" s="163">
        <f t="shared" si="2"/>
        <v>0</v>
      </c>
      <c r="Y12" s="163">
        <f t="shared" si="2"/>
        <v>0</v>
      </c>
      <c r="Z12" s="163">
        <f t="shared" si="7"/>
        <v>0</v>
      </c>
      <c r="AA12" s="163">
        <f t="shared" si="7"/>
        <v>0</v>
      </c>
      <c r="AB12" s="163">
        <f t="shared" si="7"/>
        <v>0</v>
      </c>
      <c r="AC12" s="163">
        <f t="shared" si="7"/>
        <v>0</v>
      </c>
      <c r="AD12" s="163">
        <f t="shared" si="3"/>
        <v>0</v>
      </c>
      <c r="AE12" s="165">
        <v>0.21</v>
      </c>
      <c r="AF12" s="163">
        <f t="shared" si="8"/>
        <v>0</v>
      </c>
      <c r="AG12" s="166">
        <f t="shared" si="9"/>
        <v>0</v>
      </c>
      <c r="AH12" s="168">
        <v>9.1235998906161339E-2</v>
      </c>
      <c r="AI12" s="168">
        <v>1</v>
      </c>
      <c r="AJ12" s="163">
        <v>0</v>
      </c>
      <c r="AK12" s="164">
        <v>8.5000000000000006E-2</v>
      </c>
      <c r="AL12" s="164">
        <v>2.9083574847036595E-2</v>
      </c>
      <c r="AM12" s="164">
        <f t="shared" si="4"/>
        <v>0.17486893942103221</v>
      </c>
      <c r="AN12" s="169">
        <f t="shared" si="5"/>
        <v>0</v>
      </c>
      <c r="AO12" s="169">
        <f t="shared" si="6"/>
        <v>0</v>
      </c>
      <c r="AP12" s="170"/>
    </row>
    <row r="13" spans="1:42">
      <c r="A13" s="161">
        <v>44136</v>
      </c>
      <c r="B13" s="163"/>
      <c r="C13" s="163"/>
      <c r="D13" s="163"/>
      <c r="E13" s="163"/>
      <c r="F13" s="164">
        <v>2.1100000000000001E-2</v>
      </c>
      <c r="G13" s="164">
        <v>2.1100000000000001E-2</v>
      </c>
      <c r="H13" s="164">
        <v>2.7699999999999999E-2</v>
      </c>
      <c r="I13" s="164">
        <v>1.95E-2</v>
      </c>
      <c r="J13" s="163">
        <f t="shared" si="0"/>
        <v>0</v>
      </c>
      <c r="K13" s="163">
        <f t="shared" si="0"/>
        <v>0</v>
      </c>
      <c r="L13" s="163">
        <f t="shared" si="0"/>
        <v>0</v>
      </c>
      <c r="M13" s="163">
        <f t="shared" si="0"/>
        <v>0</v>
      </c>
      <c r="N13" s="164">
        <v>0.04</v>
      </c>
      <c r="O13" s="164">
        <v>0.04</v>
      </c>
      <c r="P13" s="164">
        <v>0.04</v>
      </c>
      <c r="Q13" s="164">
        <v>0.04</v>
      </c>
      <c r="R13" s="163">
        <f t="shared" si="1"/>
        <v>0</v>
      </c>
      <c r="S13" s="163">
        <f t="shared" si="1"/>
        <v>0</v>
      </c>
      <c r="T13" s="163">
        <f t="shared" si="1"/>
        <v>0</v>
      </c>
      <c r="U13" s="163">
        <f t="shared" si="1"/>
        <v>0</v>
      </c>
      <c r="V13" s="163">
        <f t="shared" si="2"/>
        <v>0</v>
      </c>
      <c r="W13" s="163">
        <f t="shared" si="2"/>
        <v>0</v>
      </c>
      <c r="X13" s="163">
        <f t="shared" si="2"/>
        <v>0</v>
      </c>
      <c r="Y13" s="163">
        <f t="shared" si="2"/>
        <v>0</v>
      </c>
      <c r="Z13" s="163">
        <f t="shared" si="7"/>
        <v>0</v>
      </c>
      <c r="AA13" s="163">
        <f t="shared" si="7"/>
        <v>0</v>
      </c>
      <c r="AB13" s="163">
        <f t="shared" si="7"/>
        <v>0</v>
      </c>
      <c r="AC13" s="163">
        <f t="shared" si="7"/>
        <v>0</v>
      </c>
      <c r="AD13" s="163">
        <f t="shared" si="3"/>
        <v>0</v>
      </c>
      <c r="AE13" s="165">
        <v>0.21</v>
      </c>
      <c r="AF13" s="163">
        <f t="shared" si="8"/>
        <v>0</v>
      </c>
      <c r="AG13" s="166">
        <f t="shared" si="9"/>
        <v>0</v>
      </c>
      <c r="AH13" s="168">
        <v>9.1235998906161339E-2</v>
      </c>
      <c r="AI13" s="168">
        <v>1</v>
      </c>
      <c r="AJ13" s="163">
        <v>0</v>
      </c>
      <c r="AK13" s="164">
        <v>8.5000000000000006E-2</v>
      </c>
      <c r="AL13" s="164">
        <v>2.9083574847036595E-2</v>
      </c>
      <c r="AM13" s="164">
        <f t="shared" si="4"/>
        <v>0.17486893942103221</v>
      </c>
      <c r="AN13" s="169">
        <f t="shared" si="5"/>
        <v>0</v>
      </c>
      <c r="AO13" s="169">
        <f t="shared" si="6"/>
        <v>0</v>
      </c>
      <c r="AP13" s="170"/>
    </row>
    <row r="14" spans="1:42">
      <c r="A14" s="161">
        <v>44166</v>
      </c>
      <c r="B14" s="163"/>
      <c r="C14" s="163"/>
      <c r="D14" s="163"/>
      <c r="E14" s="163"/>
      <c r="F14" s="164">
        <v>2.1100000000000001E-2</v>
      </c>
      <c r="G14" s="164">
        <v>2.1100000000000001E-2</v>
      </c>
      <c r="H14" s="164">
        <v>2.7699999999999999E-2</v>
      </c>
      <c r="I14" s="164">
        <v>1.95E-2</v>
      </c>
      <c r="J14" s="163">
        <f t="shared" si="0"/>
        <v>0</v>
      </c>
      <c r="K14" s="163">
        <f t="shared" si="0"/>
        <v>0</v>
      </c>
      <c r="L14" s="163">
        <f t="shared" si="0"/>
        <v>0</v>
      </c>
      <c r="M14" s="163">
        <f t="shared" si="0"/>
        <v>0</v>
      </c>
      <c r="N14" s="164">
        <v>0.04</v>
      </c>
      <c r="O14" s="164">
        <v>0.04</v>
      </c>
      <c r="P14" s="164">
        <v>0.04</v>
      </c>
      <c r="Q14" s="164">
        <v>0.04</v>
      </c>
      <c r="R14" s="163">
        <f t="shared" si="1"/>
        <v>0</v>
      </c>
      <c r="S14" s="163">
        <f t="shared" si="1"/>
        <v>0</v>
      </c>
      <c r="T14" s="163">
        <f t="shared" si="1"/>
        <v>0</v>
      </c>
      <c r="U14" s="163">
        <f t="shared" si="1"/>
        <v>0</v>
      </c>
      <c r="V14" s="163">
        <f t="shared" si="2"/>
        <v>0</v>
      </c>
      <c r="W14" s="163">
        <f t="shared" si="2"/>
        <v>0</v>
      </c>
      <c r="X14" s="163">
        <f t="shared" si="2"/>
        <v>0</v>
      </c>
      <c r="Y14" s="163">
        <f t="shared" si="2"/>
        <v>0</v>
      </c>
      <c r="Z14" s="163">
        <f t="shared" si="7"/>
        <v>0</v>
      </c>
      <c r="AA14" s="163">
        <f t="shared" si="7"/>
        <v>0</v>
      </c>
      <c r="AB14" s="163">
        <f t="shared" si="7"/>
        <v>0</v>
      </c>
      <c r="AC14" s="163">
        <f t="shared" si="7"/>
        <v>0</v>
      </c>
      <c r="AD14" s="163">
        <f t="shared" si="3"/>
        <v>0</v>
      </c>
      <c r="AE14" s="165">
        <v>0.21</v>
      </c>
      <c r="AF14" s="163">
        <f t="shared" si="8"/>
        <v>0</v>
      </c>
      <c r="AG14" s="166">
        <f t="shared" si="9"/>
        <v>0</v>
      </c>
      <c r="AH14" s="168">
        <v>9.1235998906161339E-2</v>
      </c>
      <c r="AI14" s="168">
        <v>1</v>
      </c>
      <c r="AJ14" s="163">
        <v>0</v>
      </c>
      <c r="AK14" s="164">
        <v>8.5000000000000006E-2</v>
      </c>
      <c r="AL14" s="164">
        <v>2.9083574847036595E-2</v>
      </c>
      <c r="AM14" s="164">
        <f t="shared" si="4"/>
        <v>0.17486893942103221</v>
      </c>
      <c r="AN14" s="169">
        <f t="shared" si="5"/>
        <v>0</v>
      </c>
      <c r="AO14" s="169">
        <f t="shared" si="6"/>
        <v>0</v>
      </c>
      <c r="AP14" s="170"/>
    </row>
    <row r="15" spans="1:42">
      <c r="A15" s="161">
        <v>44197</v>
      </c>
      <c r="B15" s="163"/>
      <c r="C15" s="163"/>
      <c r="D15" s="163"/>
      <c r="E15" s="163"/>
      <c r="F15" s="164">
        <v>2.1100000000000001E-2</v>
      </c>
      <c r="G15" s="164">
        <v>2.1100000000000001E-2</v>
      </c>
      <c r="H15" s="164">
        <v>2.7699999999999999E-2</v>
      </c>
      <c r="I15" s="164">
        <v>1.95E-2</v>
      </c>
      <c r="J15" s="163">
        <f t="shared" si="0"/>
        <v>0</v>
      </c>
      <c r="K15" s="163">
        <f t="shared" si="0"/>
        <v>0</v>
      </c>
      <c r="L15" s="163">
        <f t="shared" si="0"/>
        <v>0</v>
      </c>
      <c r="M15" s="163">
        <f t="shared" si="0"/>
        <v>0</v>
      </c>
      <c r="N15" s="164">
        <v>0.04</v>
      </c>
      <c r="O15" s="164">
        <v>0.04</v>
      </c>
      <c r="P15" s="164">
        <v>0.04</v>
      </c>
      <c r="Q15" s="164">
        <v>0.04</v>
      </c>
      <c r="R15" s="163">
        <f t="shared" si="1"/>
        <v>0</v>
      </c>
      <c r="S15" s="163">
        <f t="shared" si="1"/>
        <v>0</v>
      </c>
      <c r="T15" s="163">
        <f t="shared" si="1"/>
        <v>0</v>
      </c>
      <c r="U15" s="163">
        <f t="shared" si="1"/>
        <v>0</v>
      </c>
      <c r="V15" s="163">
        <f t="shared" si="2"/>
        <v>0</v>
      </c>
      <c r="W15" s="163">
        <f t="shared" si="2"/>
        <v>0</v>
      </c>
      <c r="X15" s="163">
        <f t="shared" si="2"/>
        <v>0</v>
      </c>
      <c r="Y15" s="163">
        <f t="shared" si="2"/>
        <v>0</v>
      </c>
      <c r="Z15" s="163">
        <f t="shared" si="7"/>
        <v>0</v>
      </c>
      <c r="AA15" s="163">
        <f t="shared" si="7"/>
        <v>0</v>
      </c>
      <c r="AB15" s="163">
        <f t="shared" si="7"/>
        <v>0</v>
      </c>
      <c r="AC15" s="163">
        <f t="shared" si="7"/>
        <v>0</v>
      </c>
      <c r="AD15" s="163">
        <f t="shared" si="3"/>
        <v>0</v>
      </c>
      <c r="AE15" s="165">
        <v>0.21</v>
      </c>
      <c r="AF15" s="163">
        <f t="shared" si="8"/>
        <v>0</v>
      </c>
      <c r="AG15" s="166">
        <f t="shared" si="9"/>
        <v>0</v>
      </c>
      <c r="AH15" s="168">
        <v>9.4857557879400395E-2</v>
      </c>
      <c r="AI15" s="168">
        <v>0.94913092769705776</v>
      </c>
      <c r="AJ15" s="163">
        <v>0</v>
      </c>
      <c r="AK15" s="164">
        <v>8.765872661438906E-2</v>
      </c>
      <c r="AL15" s="164">
        <v>3.3731499665717479E-2</v>
      </c>
      <c r="AM15" s="164">
        <f t="shared" si="4"/>
        <v>0.16353289852867309</v>
      </c>
      <c r="AN15" s="169">
        <f t="shared" si="5"/>
        <v>0</v>
      </c>
      <c r="AO15" s="169">
        <f t="shared" si="6"/>
        <v>0</v>
      </c>
      <c r="AP15" s="170"/>
    </row>
    <row r="16" spans="1:42">
      <c r="A16" s="161">
        <v>44228</v>
      </c>
      <c r="B16" s="163"/>
      <c r="C16" s="163"/>
      <c r="D16" s="163"/>
      <c r="E16" s="163"/>
      <c r="F16" s="164">
        <v>2.1100000000000001E-2</v>
      </c>
      <c r="G16" s="164">
        <v>2.1100000000000001E-2</v>
      </c>
      <c r="H16" s="164">
        <v>2.7699999999999999E-2</v>
      </c>
      <c r="I16" s="164">
        <v>1.95E-2</v>
      </c>
      <c r="J16" s="163">
        <f t="shared" si="0"/>
        <v>0</v>
      </c>
      <c r="K16" s="163">
        <f t="shared" si="0"/>
        <v>0</v>
      </c>
      <c r="L16" s="163">
        <f t="shared" si="0"/>
        <v>0</v>
      </c>
      <c r="M16" s="163">
        <f t="shared" si="0"/>
        <v>0</v>
      </c>
      <c r="N16" s="164">
        <v>0.04</v>
      </c>
      <c r="O16" s="164">
        <v>0.04</v>
      </c>
      <c r="P16" s="164">
        <v>0.04</v>
      </c>
      <c r="Q16" s="164">
        <v>0.04</v>
      </c>
      <c r="R16" s="163">
        <f t="shared" si="1"/>
        <v>0</v>
      </c>
      <c r="S16" s="163">
        <f t="shared" si="1"/>
        <v>0</v>
      </c>
      <c r="T16" s="163">
        <f t="shared" si="1"/>
        <v>0</v>
      </c>
      <c r="U16" s="163">
        <f t="shared" si="1"/>
        <v>0</v>
      </c>
      <c r="V16" s="163">
        <f t="shared" si="2"/>
        <v>0</v>
      </c>
      <c r="W16" s="163">
        <f t="shared" si="2"/>
        <v>0</v>
      </c>
      <c r="X16" s="163">
        <f t="shared" si="2"/>
        <v>0</v>
      </c>
      <c r="Y16" s="163">
        <f t="shared" si="2"/>
        <v>0</v>
      </c>
      <c r="Z16" s="163">
        <f t="shared" si="7"/>
        <v>0</v>
      </c>
      <c r="AA16" s="163">
        <f t="shared" si="7"/>
        <v>0</v>
      </c>
      <c r="AB16" s="163">
        <f t="shared" si="7"/>
        <v>0</v>
      </c>
      <c r="AC16" s="163">
        <f t="shared" si="7"/>
        <v>0</v>
      </c>
      <c r="AD16" s="163">
        <f t="shared" si="3"/>
        <v>0</v>
      </c>
      <c r="AE16" s="165">
        <v>0.21</v>
      </c>
      <c r="AF16" s="163">
        <f t="shared" si="8"/>
        <v>0</v>
      </c>
      <c r="AG16" s="166">
        <f t="shared" si="9"/>
        <v>0</v>
      </c>
      <c r="AH16" s="168">
        <v>9.4857557879400395E-2</v>
      </c>
      <c r="AI16" s="168">
        <v>0.94913092769705776</v>
      </c>
      <c r="AJ16" s="163">
        <v>0</v>
      </c>
      <c r="AK16" s="164">
        <v>8.765872661438906E-2</v>
      </c>
      <c r="AL16" s="164">
        <v>3.3731499665717479E-2</v>
      </c>
      <c r="AM16" s="164">
        <f t="shared" si="4"/>
        <v>0.16353289852867309</v>
      </c>
      <c r="AN16" s="169">
        <f t="shared" si="5"/>
        <v>0</v>
      </c>
      <c r="AO16" s="169">
        <f t="shared" si="6"/>
        <v>0</v>
      </c>
      <c r="AP16" s="170"/>
    </row>
    <row r="17" spans="1:42">
      <c r="A17" s="161">
        <v>44256</v>
      </c>
      <c r="B17" s="163"/>
      <c r="C17" s="163"/>
      <c r="D17" s="163"/>
      <c r="E17" s="163"/>
      <c r="F17" s="164">
        <v>2.1100000000000001E-2</v>
      </c>
      <c r="G17" s="164">
        <v>2.1100000000000001E-2</v>
      </c>
      <c r="H17" s="164">
        <v>2.7699999999999999E-2</v>
      </c>
      <c r="I17" s="164">
        <v>1.95E-2</v>
      </c>
      <c r="J17" s="163">
        <f t="shared" si="0"/>
        <v>0</v>
      </c>
      <c r="K17" s="163">
        <f t="shared" si="0"/>
        <v>0</v>
      </c>
      <c r="L17" s="163">
        <f t="shared" si="0"/>
        <v>0</v>
      </c>
      <c r="M17" s="163">
        <f t="shared" si="0"/>
        <v>0</v>
      </c>
      <c r="N17" s="164">
        <v>0.04</v>
      </c>
      <c r="O17" s="164">
        <v>0.04</v>
      </c>
      <c r="P17" s="164">
        <v>0.04</v>
      </c>
      <c r="Q17" s="164">
        <v>0.04</v>
      </c>
      <c r="R17" s="163">
        <f t="shared" si="1"/>
        <v>0</v>
      </c>
      <c r="S17" s="163">
        <f t="shared" si="1"/>
        <v>0</v>
      </c>
      <c r="T17" s="163">
        <f t="shared" si="1"/>
        <v>0</v>
      </c>
      <c r="U17" s="163">
        <f t="shared" si="1"/>
        <v>0</v>
      </c>
      <c r="V17" s="163">
        <f t="shared" si="2"/>
        <v>0</v>
      </c>
      <c r="W17" s="163">
        <f t="shared" si="2"/>
        <v>0</v>
      </c>
      <c r="X17" s="163">
        <f t="shared" si="2"/>
        <v>0</v>
      </c>
      <c r="Y17" s="163">
        <f t="shared" si="2"/>
        <v>0</v>
      </c>
      <c r="Z17" s="163">
        <f t="shared" si="7"/>
        <v>0</v>
      </c>
      <c r="AA17" s="163">
        <f t="shared" si="7"/>
        <v>0</v>
      </c>
      <c r="AB17" s="163">
        <f t="shared" si="7"/>
        <v>0</v>
      </c>
      <c r="AC17" s="163">
        <f t="shared" si="7"/>
        <v>0</v>
      </c>
      <c r="AD17" s="163">
        <f t="shared" si="3"/>
        <v>0</v>
      </c>
      <c r="AE17" s="165">
        <v>0.21</v>
      </c>
      <c r="AF17" s="163">
        <f t="shared" si="8"/>
        <v>0</v>
      </c>
      <c r="AG17" s="166">
        <f t="shared" si="9"/>
        <v>0</v>
      </c>
      <c r="AH17" s="168">
        <v>9.4857557879400395E-2</v>
      </c>
      <c r="AI17" s="168">
        <v>0.94913092769705776</v>
      </c>
      <c r="AJ17" s="163">
        <v>0</v>
      </c>
      <c r="AK17" s="164">
        <v>8.765872661438906E-2</v>
      </c>
      <c r="AL17" s="164">
        <v>3.3731499665717479E-2</v>
      </c>
      <c r="AM17" s="164">
        <f t="shared" si="4"/>
        <v>0.16353289852867309</v>
      </c>
      <c r="AN17" s="169">
        <f t="shared" si="5"/>
        <v>0</v>
      </c>
      <c r="AO17" s="169">
        <f t="shared" si="6"/>
        <v>0</v>
      </c>
      <c r="AP17" s="170"/>
    </row>
    <row r="18" spans="1:42">
      <c r="A18" s="161">
        <v>44287</v>
      </c>
      <c r="B18" s="163">
        <v>1066827.6399999994</v>
      </c>
      <c r="C18" s="163">
        <v>359105.34</v>
      </c>
      <c r="D18" s="163">
        <v>88787.03</v>
      </c>
      <c r="E18" s="163">
        <v>88787</v>
      </c>
      <c r="F18" s="164">
        <v>2.1100000000000001E-2</v>
      </c>
      <c r="G18" s="164">
        <v>2.1100000000000001E-2</v>
      </c>
      <c r="H18" s="164">
        <v>2.7699999999999999E-2</v>
      </c>
      <c r="I18" s="164">
        <v>1.95E-2</v>
      </c>
      <c r="J18" s="163">
        <f t="shared" si="0"/>
        <v>1875.8386003333324</v>
      </c>
      <c r="K18" s="163">
        <f t="shared" si="0"/>
        <v>631.42688950000013</v>
      </c>
      <c r="L18" s="163">
        <f t="shared" si="0"/>
        <v>204.95006091666664</v>
      </c>
      <c r="M18" s="163">
        <f t="shared" si="0"/>
        <v>144.278875</v>
      </c>
      <c r="N18" s="164">
        <v>0.04</v>
      </c>
      <c r="O18" s="164">
        <v>0.04</v>
      </c>
      <c r="P18" s="164">
        <v>0.04</v>
      </c>
      <c r="Q18" s="164">
        <v>0.04</v>
      </c>
      <c r="R18" s="163">
        <f t="shared" si="1"/>
        <v>3556.0921333333317</v>
      </c>
      <c r="S18" s="163">
        <f t="shared" si="1"/>
        <v>1197.0178000000001</v>
      </c>
      <c r="T18" s="163">
        <f t="shared" si="1"/>
        <v>295.95676666666668</v>
      </c>
      <c r="U18" s="163">
        <f t="shared" si="1"/>
        <v>295.95666666666665</v>
      </c>
      <c r="V18" s="163">
        <f t="shared" si="2"/>
        <v>-1680.2535329999994</v>
      </c>
      <c r="W18" s="163">
        <f t="shared" si="2"/>
        <v>-565.59091049999995</v>
      </c>
      <c r="X18" s="163">
        <f t="shared" si="2"/>
        <v>-91.006705750000037</v>
      </c>
      <c r="Y18" s="163">
        <f t="shared" si="2"/>
        <v>-151.67779166666665</v>
      </c>
      <c r="Z18" s="163">
        <f t="shared" si="7"/>
        <v>-1680.2535329999994</v>
      </c>
      <c r="AA18" s="163">
        <f t="shared" si="7"/>
        <v>-565.59091049999995</v>
      </c>
      <c r="AB18" s="163">
        <f t="shared" si="7"/>
        <v>-91.006705750000037</v>
      </c>
      <c r="AC18" s="163">
        <f t="shared" si="7"/>
        <v>-151.67779166666665</v>
      </c>
      <c r="AD18" s="163">
        <f t="shared" si="3"/>
        <v>-2488.5289409166662</v>
      </c>
      <c r="AE18" s="165">
        <v>0.21</v>
      </c>
      <c r="AF18" s="163">
        <f t="shared" si="8"/>
        <v>522.5910775924998</v>
      </c>
      <c r="AG18" s="166">
        <f t="shared" si="9"/>
        <v>0</v>
      </c>
      <c r="AH18" s="168">
        <v>9.4857557879400395E-2</v>
      </c>
      <c r="AI18" s="168">
        <v>0.94913092769705776</v>
      </c>
      <c r="AJ18" s="163">
        <f t="shared" ref="AJ18:AJ28" si="10">((SUM(Z6:Z18)/13)*AI18)+((SUM(AA6:AA18)/13)*AI18)+((SUM(AB6:AB18)/13)*AI18)+((SUM(AC6:AC18)/13)*AI18)+((AF18+AF6+AG6+AG18)/2*AH18)</f>
        <v>-156.90181886602193</v>
      </c>
      <c r="AK18" s="164">
        <v>8.765872661438906E-2</v>
      </c>
      <c r="AL18" s="164">
        <v>3.3731499665717479E-2</v>
      </c>
      <c r="AM18" s="164">
        <f t="shared" si="4"/>
        <v>0.16353289852867309</v>
      </c>
      <c r="AN18" s="169">
        <f t="shared" si="5"/>
        <v>-13.753813645277008</v>
      </c>
      <c r="AO18" s="169">
        <f t="shared" si="6"/>
        <v>-2.2492010112353644</v>
      </c>
      <c r="AP18" s="170"/>
    </row>
    <row r="19" spans="1:42">
      <c r="A19" s="161">
        <v>44317</v>
      </c>
      <c r="B19" s="163">
        <v>1066827.6399999994</v>
      </c>
      <c r="C19" s="163">
        <v>359105.34</v>
      </c>
      <c r="D19" s="163">
        <v>88787.03</v>
      </c>
      <c r="E19" s="163">
        <v>88787</v>
      </c>
      <c r="F19" s="164">
        <v>2.1100000000000001E-2</v>
      </c>
      <c r="G19" s="164">
        <v>2.1100000000000001E-2</v>
      </c>
      <c r="H19" s="164">
        <v>2.7699999999999999E-2</v>
      </c>
      <c r="I19" s="164">
        <v>1.95E-2</v>
      </c>
      <c r="J19" s="163">
        <f t="shared" si="0"/>
        <v>1875.8386003333324</v>
      </c>
      <c r="K19" s="163">
        <f t="shared" si="0"/>
        <v>631.42688950000013</v>
      </c>
      <c r="L19" s="163">
        <f t="shared" si="0"/>
        <v>204.95006091666664</v>
      </c>
      <c r="M19" s="163">
        <f t="shared" si="0"/>
        <v>144.278875</v>
      </c>
      <c r="N19" s="164">
        <v>0.04</v>
      </c>
      <c r="O19" s="164">
        <v>0.04</v>
      </c>
      <c r="P19" s="164">
        <v>0.04</v>
      </c>
      <c r="Q19" s="164">
        <v>0.04</v>
      </c>
      <c r="R19" s="163">
        <f t="shared" si="1"/>
        <v>3556.0921333333317</v>
      </c>
      <c r="S19" s="163">
        <f t="shared" si="1"/>
        <v>1197.0178000000001</v>
      </c>
      <c r="T19" s="163">
        <f t="shared" si="1"/>
        <v>295.95676666666668</v>
      </c>
      <c r="U19" s="163">
        <f t="shared" si="1"/>
        <v>295.95666666666665</v>
      </c>
      <c r="V19" s="163">
        <f t="shared" si="2"/>
        <v>-1680.2535329999994</v>
      </c>
      <c r="W19" s="163">
        <f t="shared" si="2"/>
        <v>-565.59091049999995</v>
      </c>
      <c r="X19" s="163">
        <f t="shared" si="2"/>
        <v>-91.006705750000037</v>
      </c>
      <c r="Y19" s="163">
        <f t="shared" si="2"/>
        <v>-151.67779166666665</v>
      </c>
      <c r="Z19" s="163">
        <f t="shared" si="7"/>
        <v>-3360.5070659999988</v>
      </c>
      <c r="AA19" s="163">
        <f t="shared" si="7"/>
        <v>-1131.1818209999999</v>
      </c>
      <c r="AB19" s="163">
        <f t="shared" si="7"/>
        <v>-182.01341150000007</v>
      </c>
      <c r="AC19" s="163">
        <f t="shared" si="7"/>
        <v>-303.3555833333333</v>
      </c>
      <c r="AD19" s="163">
        <f t="shared" si="3"/>
        <v>-4977.0578818333324</v>
      </c>
      <c r="AE19" s="165">
        <v>0.21</v>
      </c>
      <c r="AF19" s="163">
        <f t="shared" si="8"/>
        <v>1045.1821551849996</v>
      </c>
      <c r="AG19" s="166">
        <f t="shared" si="9"/>
        <v>0</v>
      </c>
      <c r="AH19" s="168">
        <v>9.4857557879400395E-2</v>
      </c>
      <c r="AI19" s="168">
        <v>0.94913092769705776</v>
      </c>
      <c r="AJ19" s="163">
        <f t="shared" si="10"/>
        <v>-495.4913132930601</v>
      </c>
      <c r="AK19" s="164">
        <v>8.765872661438906E-2</v>
      </c>
      <c r="AL19" s="164">
        <v>3.3731499665717479E-2</v>
      </c>
      <c r="AM19" s="164">
        <f t="shared" si="4"/>
        <v>0.16353289852867309</v>
      </c>
      <c r="AN19" s="169">
        <f t="shared" si="5"/>
        <v>-43.434137571760957</v>
      </c>
      <c r="AO19" s="169">
        <f t="shared" si="6"/>
        <v>-7.1029104122032116</v>
      </c>
      <c r="AP19" s="170"/>
    </row>
    <row r="20" spans="1:42">
      <c r="A20" s="161">
        <v>44348</v>
      </c>
      <c r="B20" s="163">
        <v>1066827.6399999994</v>
      </c>
      <c r="C20" s="163">
        <v>359105.34</v>
      </c>
      <c r="D20" s="163">
        <v>88787.03</v>
      </c>
      <c r="E20" s="163">
        <v>88787</v>
      </c>
      <c r="F20" s="164">
        <v>2.1100000000000001E-2</v>
      </c>
      <c r="G20" s="164">
        <v>2.1100000000000001E-2</v>
      </c>
      <c r="H20" s="164">
        <v>2.7699999999999999E-2</v>
      </c>
      <c r="I20" s="164">
        <v>1.95E-2</v>
      </c>
      <c r="J20" s="163">
        <f t="shared" si="0"/>
        <v>1875.8386003333324</v>
      </c>
      <c r="K20" s="163">
        <f t="shared" si="0"/>
        <v>631.42688950000013</v>
      </c>
      <c r="L20" s="163">
        <f t="shared" si="0"/>
        <v>204.95006091666664</v>
      </c>
      <c r="M20" s="163">
        <f t="shared" si="0"/>
        <v>144.278875</v>
      </c>
      <c r="N20" s="164">
        <v>0.04</v>
      </c>
      <c r="O20" s="164">
        <v>0.04</v>
      </c>
      <c r="P20" s="164">
        <v>0.04</v>
      </c>
      <c r="Q20" s="164">
        <v>0.04</v>
      </c>
      <c r="R20" s="163">
        <f t="shared" si="1"/>
        <v>3556.0921333333317</v>
      </c>
      <c r="S20" s="163">
        <f t="shared" si="1"/>
        <v>1197.0178000000001</v>
      </c>
      <c r="T20" s="163">
        <f t="shared" si="1"/>
        <v>295.95676666666668</v>
      </c>
      <c r="U20" s="163">
        <f t="shared" si="1"/>
        <v>295.95666666666665</v>
      </c>
      <c r="V20" s="163">
        <f t="shared" si="2"/>
        <v>-1680.2535329999994</v>
      </c>
      <c r="W20" s="163">
        <f t="shared" si="2"/>
        <v>-565.59091049999995</v>
      </c>
      <c r="X20" s="163">
        <f t="shared" si="2"/>
        <v>-91.006705750000037</v>
      </c>
      <c r="Y20" s="163">
        <f t="shared" si="2"/>
        <v>-151.67779166666665</v>
      </c>
      <c r="Z20" s="163">
        <f t="shared" si="7"/>
        <v>-5040.7605989999984</v>
      </c>
      <c r="AA20" s="163">
        <f t="shared" si="7"/>
        <v>-1696.7727314999997</v>
      </c>
      <c r="AB20" s="163">
        <f t="shared" si="7"/>
        <v>-273.02011725000011</v>
      </c>
      <c r="AC20" s="163">
        <f t="shared" si="7"/>
        <v>-455.03337499999998</v>
      </c>
      <c r="AD20" s="163">
        <f t="shared" si="3"/>
        <v>-7465.5868227499977</v>
      </c>
      <c r="AE20" s="165">
        <v>0.21</v>
      </c>
      <c r="AF20" s="163">
        <f t="shared" si="8"/>
        <v>1567.7732327774997</v>
      </c>
      <c r="AG20" s="166">
        <f t="shared" si="9"/>
        <v>0</v>
      </c>
      <c r="AH20" s="168">
        <v>9.4857557879400395E-2</v>
      </c>
      <c r="AI20" s="168">
        <v>0.94913092769705776</v>
      </c>
      <c r="AJ20" s="163">
        <f t="shared" si="10"/>
        <v>-1015.7684832811145</v>
      </c>
      <c r="AK20" s="164">
        <v>8.765872661438906E-2</v>
      </c>
      <c r="AL20" s="164">
        <v>3.3731499665717479E-2</v>
      </c>
      <c r="AM20" s="164">
        <f t="shared" si="4"/>
        <v>0.16353289852867309</v>
      </c>
      <c r="AN20" s="169">
        <f t="shared" si="5"/>
        <v>-89.040971779451837</v>
      </c>
      <c r="AO20" s="169">
        <f t="shared" si="6"/>
        <v>-14.561128202903541</v>
      </c>
      <c r="AP20" s="170"/>
    </row>
    <row r="21" spans="1:42">
      <c r="A21" s="161">
        <v>44378</v>
      </c>
      <c r="B21" s="163">
        <v>1066827.6399999994</v>
      </c>
      <c r="C21" s="163">
        <v>359105.34</v>
      </c>
      <c r="D21" s="163">
        <v>88787.03</v>
      </c>
      <c r="E21" s="163">
        <v>88787</v>
      </c>
      <c r="F21" s="164">
        <v>2.1100000000000001E-2</v>
      </c>
      <c r="G21" s="164">
        <v>2.1100000000000001E-2</v>
      </c>
      <c r="H21" s="164">
        <v>2.7699999999999999E-2</v>
      </c>
      <c r="I21" s="164">
        <v>1.95E-2</v>
      </c>
      <c r="J21" s="163">
        <f t="shared" si="0"/>
        <v>1875.8386003333324</v>
      </c>
      <c r="K21" s="163">
        <f t="shared" si="0"/>
        <v>631.42688950000013</v>
      </c>
      <c r="L21" s="163">
        <f t="shared" si="0"/>
        <v>204.95006091666664</v>
      </c>
      <c r="M21" s="163">
        <f t="shared" si="0"/>
        <v>144.278875</v>
      </c>
      <c r="N21" s="164">
        <v>0.04</v>
      </c>
      <c r="O21" s="164">
        <v>0.04</v>
      </c>
      <c r="P21" s="164">
        <v>0.04</v>
      </c>
      <c r="Q21" s="164">
        <v>0.04</v>
      </c>
      <c r="R21" s="163">
        <f t="shared" si="1"/>
        <v>3556.0921333333317</v>
      </c>
      <c r="S21" s="163">
        <f t="shared" si="1"/>
        <v>1197.0178000000001</v>
      </c>
      <c r="T21" s="163">
        <f t="shared" si="1"/>
        <v>295.95676666666668</v>
      </c>
      <c r="U21" s="163">
        <f t="shared" si="1"/>
        <v>295.95666666666665</v>
      </c>
      <c r="V21" s="163">
        <f t="shared" si="2"/>
        <v>-1680.2535329999994</v>
      </c>
      <c r="W21" s="163">
        <f t="shared" si="2"/>
        <v>-565.59091049999995</v>
      </c>
      <c r="X21" s="163">
        <f t="shared" si="2"/>
        <v>-91.006705750000037</v>
      </c>
      <c r="Y21" s="163">
        <f t="shared" si="2"/>
        <v>-151.67779166666665</v>
      </c>
      <c r="Z21" s="163">
        <f t="shared" si="7"/>
        <v>-6721.0141319999975</v>
      </c>
      <c r="AA21" s="163">
        <f t="shared" si="7"/>
        <v>-2262.3636419999998</v>
      </c>
      <c r="AB21" s="163">
        <f t="shared" si="7"/>
        <v>-364.02682300000015</v>
      </c>
      <c r="AC21" s="163">
        <f t="shared" si="7"/>
        <v>-606.7111666666666</v>
      </c>
      <c r="AD21" s="163">
        <f t="shared" si="3"/>
        <v>-9954.1157636666649</v>
      </c>
      <c r="AE21" s="165">
        <v>0.21</v>
      </c>
      <c r="AF21" s="163">
        <f t="shared" si="8"/>
        <v>2090.3643103699992</v>
      </c>
      <c r="AG21" s="166">
        <f t="shared" si="9"/>
        <v>0</v>
      </c>
      <c r="AH21" s="168">
        <v>9.4857557879400395E-2</v>
      </c>
      <c r="AI21" s="168">
        <v>0.94913092769705776</v>
      </c>
      <c r="AJ21" s="163">
        <f t="shared" si="10"/>
        <v>-1717.7333288301854</v>
      </c>
      <c r="AK21" s="164">
        <v>8.765872661438906E-2</v>
      </c>
      <c r="AL21" s="164">
        <v>3.3731499665717479E-2</v>
      </c>
      <c r="AM21" s="164">
        <f t="shared" si="4"/>
        <v>0.16353289852867309</v>
      </c>
      <c r="AN21" s="169">
        <f t="shared" si="5"/>
        <v>-150.57431626834969</v>
      </c>
      <c r="AO21" s="169">
        <f t="shared" si="6"/>
        <v>-24.623854383336358</v>
      </c>
      <c r="AP21" s="170"/>
    </row>
    <row r="22" spans="1:42">
      <c r="A22" s="161">
        <v>44409</v>
      </c>
      <c r="B22" s="163">
        <v>1066827.6399999994</v>
      </c>
      <c r="C22" s="163">
        <v>359105.34</v>
      </c>
      <c r="D22" s="163">
        <v>88787.03</v>
      </c>
      <c r="E22" s="163">
        <v>88787</v>
      </c>
      <c r="F22" s="164">
        <v>2.1100000000000001E-2</v>
      </c>
      <c r="G22" s="164">
        <v>2.1100000000000001E-2</v>
      </c>
      <c r="H22" s="164">
        <v>2.7699999999999999E-2</v>
      </c>
      <c r="I22" s="164">
        <v>1.95E-2</v>
      </c>
      <c r="J22" s="163">
        <f t="shared" si="0"/>
        <v>1875.8386003333324</v>
      </c>
      <c r="K22" s="163">
        <f t="shared" si="0"/>
        <v>631.42688950000013</v>
      </c>
      <c r="L22" s="163">
        <f t="shared" si="0"/>
        <v>204.95006091666664</v>
      </c>
      <c r="M22" s="163">
        <f t="shared" si="0"/>
        <v>144.278875</v>
      </c>
      <c r="N22" s="164">
        <v>0.04</v>
      </c>
      <c r="O22" s="164">
        <v>0.04</v>
      </c>
      <c r="P22" s="164">
        <v>0.04</v>
      </c>
      <c r="Q22" s="164">
        <v>0.04</v>
      </c>
      <c r="R22" s="163">
        <f t="shared" si="1"/>
        <v>3556.0921333333317</v>
      </c>
      <c r="S22" s="163">
        <f t="shared" si="1"/>
        <v>1197.0178000000001</v>
      </c>
      <c r="T22" s="163">
        <f t="shared" si="1"/>
        <v>295.95676666666668</v>
      </c>
      <c r="U22" s="163">
        <f t="shared" si="1"/>
        <v>295.95666666666665</v>
      </c>
      <c r="V22" s="163">
        <f t="shared" si="2"/>
        <v>-1680.2535329999994</v>
      </c>
      <c r="W22" s="163">
        <f t="shared" si="2"/>
        <v>-565.59091049999995</v>
      </c>
      <c r="X22" s="163">
        <f t="shared" si="2"/>
        <v>-91.006705750000037</v>
      </c>
      <c r="Y22" s="163">
        <f t="shared" si="2"/>
        <v>-151.67779166666665</v>
      </c>
      <c r="Z22" s="163">
        <f t="shared" si="7"/>
        <v>-8401.2676649999976</v>
      </c>
      <c r="AA22" s="163">
        <f t="shared" si="7"/>
        <v>-2827.9545524999999</v>
      </c>
      <c r="AB22" s="163">
        <f t="shared" si="7"/>
        <v>-455.03352875000019</v>
      </c>
      <c r="AC22" s="163">
        <f t="shared" si="7"/>
        <v>-758.38895833333322</v>
      </c>
      <c r="AD22" s="163">
        <f t="shared" si="3"/>
        <v>-12442.64470458333</v>
      </c>
      <c r="AE22" s="165">
        <v>0.21</v>
      </c>
      <c r="AF22" s="163">
        <f t="shared" si="8"/>
        <v>2612.9553879624991</v>
      </c>
      <c r="AG22" s="166">
        <f>AG21</f>
        <v>0</v>
      </c>
      <c r="AH22" s="168">
        <v>9.4857557879400395E-2</v>
      </c>
      <c r="AI22" s="168">
        <v>0.94913092769705776</v>
      </c>
      <c r="AJ22" s="163">
        <f t="shared" si="10"/>
        <v>-2601.3858499402727</v>
      </c>
      <c r="AK22" s="164">
        <v>8.765872661438906E-2</v>
      </c>
      <c r="AL22" s="164">
        <v>3.3731499665717479E-2</v>
      </c>
      <c r="AM22" s="164">
        <f t="shared" si="4"/>
        <v>0.16353289852867309</v>
      </c>
      <c r="AN22" s="169">
        <f t="shared" si="5"/>
        <v>-228.03417103845447</v>
      </c>
      <c r="AO22" s="169">
        <f t="shared" si="6"/>
        <v>-37.291088953501657</v>
      </c>
      <c r="AP22" s="170"/>
    </row>
    <row r="23" spans="1:42">
      <c r="A23" s="161">
        <v>44440</v>
      </c>
      <c r="B23" s="163">
        <v>1063716.6099999994</v>
      </c>
      <c r="C23" s="163">
        <v>358058.12000000005</v>
      </c>
      <c r="D23" s="163">
        <v>88528.12</v>
      </c>
      <c r="E23" s="163">
        <v>88528.08</v>
      </c>
      <c r="F23" s="164">
        <v>2.1100000000000001E-2</v>
      </c>
      <c r="G23" s="164">
        <v>2.1100000000000001E-2</v>
      </c>
      <c r="H23" s="164">
        <v>2.7699999999999999E-2</v>
      </c>
      <c r="I23" s="164">
        <v>1.95E-2</v>
      </c>
      <c r="J23" s="163">
        <f t="shared" si="0"/>
        <v>1870.3683725833323</v>
      </c>
      <c r="K23" s="163">
        <f t="shared" si="0"/>
        <v>629.58552766666674</v>
      </c>
      <c r="L23" s="163">
        <f t="shared" si="0"/>
        <v>204.3524103333333</v>
      </c>
      <c r="M23" s="163">
        <f t="shared" si="0"/>
        <v>143.85812999999999</v>
      </c>
      <c r="N23" s="164">
        <v>0.04</v>
      </c>
      <c r="O23" s="164">
        <v>0.04</v>
      </c>
      <c r="P23" s="164">
        <v>0.04</v>
      </c>
      <c r="Q23" s="164">
        <v>0.04</v>
      </c>
      <c r="R23" s="163">
        <f t="shared" si="1"/>
        <v>3545.7220333333316</v>
      </c>
      <c r="S23" s="163">
        <f t="shared" si="1"/>
        <v>1193.5270666666668</v>
      </c>
      <c r="T23" s="163">
        <f t="shared" si="1"/>
        <v>295.09373333333332</v>
      </c>
      <c r="U23" s="163">
        <f t="shared" si="1"/>
        <v>295.09359999999998</v>
      </c>
      <c r="V23" s="163">
        <f t="shared" si="2"/>
        <v>-1675.3536607499993</v>
      </c>
      <c r="W23" s="163">
        <f t="shared" si="2"/>
        <v>-563.94153900000003</v>
      </c>
      <c r="X23" s="163">
        <f t="shared" si="2"/>
        <v>-90.741323000000023</v>
      </c>
      <c r="Y23" s="163">
        <f t="shared" si="2"/>
        <v>-151.23546999999999</v>
      </c>
      <c r="Z23" s="163">
        <f t="shared" ref="Z23:AC36" si="11">Z22+V23</f>
        <v>-10076.621325749997</v>
      </c>
      <c r="AA23" s="163">
        <f t="shared" si="11"/>
        <v>-3391.8960914999998</v>
      </c>
      <c r="AB23" s="163">
        <f t="shared" si="11"/>
        <v>-545.77485175000015</v>
      </c>
      <c r="AC23" s="163">
        <f t="shared" si="11"/>
        <v>-909.62442833333319</v>
      </c>
      <c r="AD23" s="163">
        <f t="shared" si="3"/>
        <v>-14923.91669733333</v>
      </c>
      <c r="AE23" s="165">
        <v>0.21</v>
      </c>
      <c r="AF23" s="163">
        <f t="shared" si="8"/>
        <v>3134.0225064399992</v>
      </c>
      <c r="AG23" s="166">
        <f t="shared" si="9"/>
        <v>0</v>
      </c>
      <c r="AH23" s="168">
        <v>9.4857557879400395E-2</v>
      </c>
      <c r="AI23" s="168">
        <v>0.94913092769705776</v>
      </c>
      <c r="AJ23" s="163">
        <f t="shared" si="10"/>
        <v>-3666.2684958278401</v>
      </c>
      <c r="AK23" s="164">
        <v>8.765872661438906E-2</v>
      </c>
      <c r="AL23" s="164">
        <v>3.3731499665717479E-2</v>
      </c>
      <c r="AM23" s="164">
        <f t="shared" si="4"/>
        <v>0.16353289852867309</v>
      </c>
      <c r="AN23" s="169">
        <f t="shared" si="5"/>
        <v>-321.38042777072002</v>
      </c>
      <c r="AO23" s="169">
        <f t="shared" si="6"/>
        <v>-52.556272883730706</v>
      </c>
      <c r="AP23" s="170"/>
    </row>
    <row r="24" spans="1:42">
      <c r="A24" s="161">
        <v>44470</v>
      </c>
      <c r="B24" s="163">
        <v>1063716.6099999994</v>
      </c>
      <c r="C24" s="163">
        <v>358058.12000000005</v>
      </c>
      <c r="D24" s="163">
        <v>88528.12</v>
      </c>
      <c r="E24" s="163">
        <v>88528.08</v>
      </c>
      <c r="F24" s="164">
        <v>2.1100000000000001E-2</v>
      </c>
      <c r="G24" s="164">
        <v>2.1100000000000001E-2</v>
      </c>
      <c r="H24" s="164">
        <v>2.7699999999999999E-2</v>
      </c>
      <c r="I24" s="164">
        <v>1.95E-2</v>
      </c>
      <c r="J24" s="163">
        <f t="shared" si="0"/>
        <v>1870.3683725833323</v>
      </c>
      <c r="K24" s="163">
        <f t="shared" si="0"/>
        <v>629.58552766666674</v>
      </c>
      <c r="L24" s="163">
        <f t="shared" si="0"/>
        <v>204.3524103333333</v>
      </c>
      <c r="M24" s="163">
        <f t="shared" si="0"/>
        <v>143.85812999999999</v>
      </c>
      <c r="N24" s="164">
        <v>0.04</v>
      </c>
      <c r="O24" s="164">
        <v>0.04</v>
      </c>
      <c r="P24" s="164">
        <v>0.04</v>
      </c>
      <c r="Q24" s="164">
        <v>0.04</v>
      </c>
      <c r="R24" s="163">
        <f t="shared" si="1"/>
        <v>3545.7220333333316</v>
      </c>
      <c r="S24" s="163">
        <f t="shared" si="1"/>
        <v>1193.5270666666668</v>
      </c>
      <c r="T24" s="163">
        <f t="shared" si="1"/>
        <v>295.09373333333332</v>
      </c>
      <c r="U24" s="163">
        <f t="shared" si="1"/>
        <v>295.09359999999998</v>
      </c>
      <c r="V24" s="163">
        <f t="shared" si="2"/>
        <v>-1675.3536607499993</v>
      </c>
      <c r="W24" s="163">
        <f t="shared" si="2"/>
        <v>-563.94153900000003</v>
      </c>
      <c r="X24" s="163">
        <f t="shared" si="2"/>
        <v>-90.741323000000023</v>
      </c>
      <c r="Y24" s="163">
        <f t="shared" si="2"/>
        <v>-151.23546999999999</v>
      </c>
      <c r="Z24" s="163">
        <f t="shared" si="11"/>
        <v>-11751.974986499996</v>
      </c>
      <c r="AA24" s="163">
        <f t="shared" si="11"/>
        <v>-3955.8376304999997</v>
      </c>
      <c r="AB24" s="163">
        <f t="shared" si="11"/>
        <v>-636.51617475000012</v>
      </c>
      <c r="AC24" s="163">
        <f t="shared" si="11"/>
        <v>-1060.8598983333331</v>
      </c>
      <c r="AD24" s="163">
        <f t="shared" si="3"/>
        <v>-17405.188690083327</v>
      </c>
      <c r="AE24" s="165">
        <v>0.21</v>
      </c>
      <c r="AF24" s="163">
        <f t="shared" si="8"/>
        <v>3655.0896249174993</v>
      </c>
      <c r="AG24" s="166">
        <f t="shared" si="9"/>
        <v>0</v>
      </c>
      <c r="AH24" s="168">
        <v>9.4857557879400395E-2</v>
      </c>
      <c r="AI24" s="168">
        <v>0.94913092769705776</v>
      </c>
      <c r="AJ24" s="163">
        <f t="shared" si="10"/>
        <v>-4912.308986972911</v>
      </c>
      <c r="AK24" s="164">
        <v>8.765872661438906E-2</v>
      </c>
      <c r="AL24" s="164">
        <v>3.3731499665717479E-2</v>
      </c>
      <c r="AM24" s="164">
        <f t="shared" si="4"/>
        <v>0.16353289852867309</v>
      </c>
      <c r="AN24" s="169">
        <f t="shared" si="5"/>
        <v>-430.60675053446488</v>
      </c>
      <c r="AO24" s="169">
        <f t="shared" si="6"/>
        <v>-70.418370040914297</v>
      </c>
      <c r="AP24" s="170"/>
    </row>
    <row r="25" spans="1:42">
      <c r="A25" s="161">
        <v>44501</v>
      </c>
      <c r="B25" s="163">
        <v>1063716.6099999994</v>
      </c>
      <c r="C25" s="163">
        <v>358058.12000000005</v>
      </c>
      <c r="D25" s="163">
        <v>88528.12</v>
      </c>
      <c r="E25" s="163">
        <v>88528.08</v>
      </c>
      <c r="F25" s="164">
        <v>2.1100000000000001E-2</v>
      </c>
      <c r="G25" s="164">
        <v>2.1100000000000001E-2</v>
      </c>
      <c r="H25" s="164">
        <v>2.7699999999999999E-2</v>
      </c>
      <c r="I25" s="164">
        <v>1.95E-2</v>
      </c>
      <c r="J25" s="163">
        <f t="shared" si="0"/>
        <v>1870.3683725833323</v>
      </c>
      <c r="K25" s="163">
        <f t="shared" si="0"/>
        <v>629.58552766666674</v>
      </c>
      <c r="L25" s="163">
        <f t="shared" si="0"/>
        <v>204.3524103333333</v>
      </c>
      <c r="M25" s="163">
        <f t="shared" si="0"/>
        <v>143.85812999999999</v>
      </c>
      <c r="N25" s="164">
        <v>0.04</v>
      </c>
      <c r="O25" s="164">
        <v>0.04</v>
      </c>
      <c r="P25" s="164">
        <v>0.04</v>
      </c>
      <c r="Q25" s="164">
        <v>0.04</v>
      </c>
      <c r="R25" s="163">
        <f t="shared" si="1"/>
        <v>3545.7220333333316</v>
      </c>
      <c r="S25" s="163">
        <f t="shared" si="1"/>
        <v>1193.5270666666668</v>
      </c>
      <c r="T25" s="163">
        <f t="shared" si="1"/>
        <v>295.09373333333332</v>
      </c>
      <c r="U25" s="163">
        <f t="shared" si="1"/>
        <v>295.09359999999998</v>
      </c>
      <c r="V25" s="163">
        <f t="shared" si="2"/>
        <v>-1675.3536607499993</v>
      </c>
      <c r="W25" s="163">
        <f t="shared" si="2"/>
        <v>-563.94153900000003</v>
      </c>
      <c r="X25" s="163">
        <f t="shared" si="2"/>
        <v>-90.741323000000023</v>
      </c>
      <c r="Y25" s="163">
        <f t="shared" si="2"/>
        <v>-151.23546999999999</v>
      </c>
      <c r="Z25" s="163">
        <f t="shared" si="11"/>
        <v>-13427.328647249995</v>
      </c>
      <c r="AA25" s="163">
        <f t="shared" si="11"/>
        <v>-4519.7791694999996</v>
      </c>
      <c r="AB25" s="163">
        <f t="shared" si="11"/>
        <v>-727.25749775000008</v>
      </c>
      <c r="AC25" s="163">
        <f t="shared" si="11"/>
        <v>-1212.0953683333332</v>
      </c>
      <c r="AD25" s="163">
        <f t="shared" si="3"/>
        <v>-19886.460682833327</v>
      </c>
      <c r="AE25" s="165">
        <v>0.21</v>
      </c>
      <c r="AF25" s="163">
        <f t="shared" si="8"/>
        <v>4176.1567433949986</v>
      </c>
      <c r="AG25" s="166">
        <f t="shared" si="9"/>
        <v>0</v>
      </c>
      <c r="AH25" s="168">
        <v>9.4857557879400395E-2</v>
      </c>
      <c r="AI25" s="168">
        <v>0.94913092769705776</v>
      </c>
      <c r="AJ25" s="163">
        <f t="shared" si="10"/>
        <v>-6339.5073233754856</v>
      </c>
      <c r="AK25" s="164">
        <v>8.765872661438906E-2</v>
      </c>
      <c r="AL25" s="164">
        <v>3.3731499665717479E-2</v>
      </c>
      <c r="AM25" s="164">
        <f t="shared" si="4"/>
        <v>0.16353289852867309</v>
      </c>
      <c r="AN25" s="169">
        <f t="shared" si="5"/>
        <v>-555.71313932968906</v>
      </c>
      <c r="AO25" s="169">
        <f t="shared" si="6"/>
        <v>-90.877380425052408</v>
      </c>
      <c r="AP25" s="170"/>
    </row>
    <row r="26" spans="1:42">
      <c r="A26" s="161">
        <v>44531</v>
      </c>
      <c r="B26" s="163">
        <v>1063716.6099999994</v>
      </c>
      <c r="C26" s="163">
        <v>358058.12000000005</v>
      </c>
      <c r="D26" s="163">
        <v>88528.12</v>
      </c>
      <c r="E26" s="163">
        <v>88528.08</v>
      </c>
      <c r="F26" s="164">
        <v>2.1100000000000001E-2</v>
      </c>
      <c r="G26" s="164">
        <v>2.1100000000000001E-2</v>
      </c>
      <c r="H26" s="164">
        <v>2.7699999999999999E-2</v>
      </c>
      <c r="I26" s="164">
        <v>1.95E-2</v>
      </c>
      <c r="J26" s="163">
        <f t="shared" si="0"/>
        <v>1870.3683725833323</v>
      </c>
      <c r="K26" s="163">
        <f t="shared" si="0"/>
        <v>629.58552766666674</v>
      </c>
      <c r="L26" s="163">
        <f t="shared" si="0"/>
        <v>204.3524103333333</v>
      </c>
      <c r="M26" s="163">
        <f t="shared" si="0"/>
        <v>143.85812999999999</v>
      </c>
      <c r="N26" s="164">
        <v>0.04</v>
      </c>
      <c r="O26" s="164">
        <v>0.04</v>
      </c>
      <c r="P26" s="164">
        <v>0.04</v>
      </c>
      <c r="Q26" s="164">
        <v>0.04</v>
      </c>
      <c r="R26" s="163">
        <f t="shared" si="1"/>
        <v>3545.7220333333316</v>
      </c>
      <c r="S26" s="163">
        <f t="shared" si="1"/>
        <v>1193.5270666666668</v>
      </c>
      <c r="T26" s="163">
        <f t="shared" si="1"/>
        <v>295.09373333333332</v>
      </c>
      <c r="U26" s="163">
        <f t="shared" si="1"/>
        <v>295.09359999999998</v>
      </c>
      <c r="V26" s="163">
        <f t="shared" si="2"/>
        <v>-1675.3536607499993</v>
      </c>
      <c r="W26" s="163">
        <f t="shared" si="2"/>
        <v>-563.94153900000003</v>
      </c>
      <c r="X26" s="163">
        <f t="shared" si="2"/>
        <v>-90.741323000000023</v>
      </c>
      <c r="Y26" s="163">
        <f t="shared" si="2"/>
        <v>-151.23546999999999</v>
      </c>
      <c r="Z26" s="163">
        <f t="shared" si="11"/>
        <v>-15102.682307999994</v>
      </c>
      <c r="AA26" s="163">
        <f t="shared" si="11"/>
        <v>-5083.7207085</v>
      </c>
      <c r="AB26" s="163">
        <f t="shared" si="11"/>
        <v>-817.99882075000005</v>
      </c>
      <c r="AC26" s="163">
        <f t="shared" si="11"/>
        <v>-1363.3308383333333</v>
      </c>
      <c r="AD26" s="163">
        <f t="shared" si="3"/>
        <v>-22367.732675583327</v>
      </c>
      <c r="AE26" s="165">
        <v>0.21</v>
      </c>
      <c r="AF26" s="163">
        <f t="shared" si="8"/>
        <v>4697.2238618724987</v>
      </c>
      <c r="AG26" s="166">
        <f t="shared" si="9"/>
        <v>0</v>
      </c>
      <c r="AH26" s="168">
        <v>9.4857557879400395E-2</v>
      </c>
      <c r="AI26" s="168">
        <v>0.94913092769705776</v>
      </c>
      <c r="AJ26" s="163">
        <f t="shared" si="10"/>
        <v>-7947.8635050355606</v>
      </c>
      <c r="AK26" s="164">
        <v>8.765872661438906E-2</v>
      </c>
      <c r="AL26" s="164">
        <v>3.3731499665717479E-2</v>
      </c>
      <c r="AM26" s="164">
        <f t="shared" si="4"/>
        <v>0.16353289852867309</v>
      </c>
      <c r="AN26" s="169">
        <f t="shared" si="5"/>
        <v>-696.69959415639221</v>
      </c>
      <c r="AO26" s="169">
        <f t="shared" si="6"/>
        <v>-113.933304036145</v>
      </c>
      <c r="AP26" s="170">
        <f>SUM(AN15:AO26)</f>
        <v>-2942.8508324435825</v>
      </c>
    </row>
    <row r="27" spans="1:42">
      <c r="A27" s="161">
        <v>44562</v>
      </c>
      <c r="B27" s="163">
        <v>1072921.9099999995</v>
      </c>
      <c r="C27" s="163">
        <v>361156.72000000003</v>
      </c>
      <c r="D27" s="163">
        <v>89294.239999999991</v>
      </c>
      <c r="E27" s="163">
        <v>89294.2</v>
      </c>
      <c r="F27" s="164">
        <v>2.1100000000000001E-2</v>
      </c>
      <c r="G27" s="164">
        <v>2.1100000000000001E-2</v>
      </c>
      <c r="H27" s="164">
        <v>2.7699999999999999E-2</v>
      </c>
      <c r="I27" s="164">
        <v>1.95E-2</v>
      </c>
      <c r="J27" s="163">
        <f t="shared" si="0"/>
        <v>1886.5543584166655</v>
      </c>
      <c r="K27" s="163">
        <f t="shared" si="0"/>
        <v>635.03389933333335</v>
      </c>
      <c r="L27" s="163">
        <f t="shared" si="0"/>
        <v>206.12087066666663</v>
      </c>
      <c r="M27" s="163">
        <f t="shared" si="0"/>
        <v>145.10307499999999</v>
      </c>
      <c r="N27" s="164">
        <v>0.04</v>
      </c>
      <c r="O27" s="164">
        <v>0.04</v>
      </c>
      <c r="P27" s="164">
        <v>0.04</v>
      </c>
      <c r="Q27" s="164">
        <v>0.04</v>
      </c>
      <c r="R27" s="163">
        <f t="shared" si="1"/>
        <v>3576.4063666666648</v>
      </c>
      <c r="S27" s="163">
        <f t="shared" si="1"/>
        <v>1203.8557333333335</v>
      </c>
      <c r="T27" s="163">
        <f t="shared" si="1"/>
        <v>297.64746666666662</v>
      </c>
      <c r="U27" s="163">
        <f t="shared" si="1"/>
        <v>297.64733333333334</v>
      </c>
      <c r="V27" s="163">
        <f t="shared" si="2"/>
        <v>-1689.8520082499992</v>
      </c>
      <c r="W27" s="163">
        <f t="shared" si="2"/>
        <v>-568.82183400000019</v>
      </c>
      <c r="X27" s="163">
        <f t="shared" si="2"/>
        <v>-91.526595999999984</v>
      </c>
      <c r="Y27" s="163">
        <f t="shared" si="2"/>
        <v>-152.54425833333335</v>
      </c>
      <c r="Z27" s="163">
        <f t="shared" si="11"/>
        <v>-16792.534316249992</v>
      </c>
      <c r="AA27" s="163">
        <f t="shared" si="11"/>
        <v>-5652.5425425000003</v>
      </c>
      <c r="AB27" s="163">
        <f t="shared" si="11"/>
        <v>-909.52541674999998</v>
      </c>
      <c r="AC27" s="163">
        <f t="shared" si="11"/>
        <v>-1515.8750966666666</v>
      </c>
      <c r="AD27" s="163">
        <f t="shared" si="3"/>
        <v>-24870.477372166657</v>
      </c>
      <c r="AE27" s="165">
        <v>0.21</v>
      </c>
      <c r="AF27" s="166">
        <f t="shared" si="8"/>
        <v>5222.8002481549975</v>
      </c>
      <c r="AG27" s="166">
        <f t="shared" si="9"/>
        <v>0</v>
      </c>
      <c r="AH27" s="168">
        <v>0.14219887751973773</v>
      </c>
      <c r="AI27" s="168">
        <v>1</v>
      </c>
      <c r="AJ27" s="163">
        <f t="shared" si="10"/>
        <v>-10150.331851428198</v>
      </c>
      <c r="AK27" s="164">
        <v>8.653100142272907E-2</v>
      </c>
      <c r="AL27" s="164">
        <v>3.2637404272758387E-2</v>
      </c>
      <c r="AM27" s="164">
        <f t="shared" si="4"/>
        <v>0.16556084920192848</v>
      </c>
      <c r="AN27" s="169">
        <f t="shared" si="5"/>
        <v>-878.3183798771056</v>
      </c>
      <c r="AO27" s="169">
        <f t="shared" si="6"/>
        <v>-145.41513684211563</v>
      </c>
      <c r="AP27" s="170"/>
    </row>
    <row r="28" spans="1:42">
      <c r="A28" s="161">
        <v>44593</v>
      </c>
      <c r="B28" s="163">
        <v>1072921.9099999995</v>
      </c>
      <c r="C28" s="163">
        <v>361156.72000000003</v>
      </c>
      <c r="D28" s="163">
        <v>89294.239999999991</v>
      </c>
      <c r="E28" s="163">
        <v>89294.2</v>
      </c>
      <c r="F28" s="164">
        <v>2.1100000000000001E-2</v>
      </c>
      <c r="G28" s="164">
        <v>2.1100000000000001E-2</v>
      </c>
      <c r="H28" s="164">
        <v>2.7699999999999999E-2</v>
      </c>
      <c r="I28" s="164">
        <v>1.95E-2</v>
      </c>
      <c r="J28" s="163">
        <f t="shared" si="0"/>
        <v>1886.5543584166655</v>
      </c>
      <c r="K28" s="163">
        <f t="shared" si="0"/>
        <v>635.03389933333335</v>
      </c>
      <c r="L28" s="163">
        <f t="shared" si="0"/>
        <v>206.12087066666663</v>
      </c>
      <c r="M28" s="163">
        <f t="shared" si="0"/>
        <v>145.10307499999999</v>
      </c>
      <c r="N28" s="164">
        <v>0.04</v>
      </c>
      <c r="O28" s="164">
        <v>0.04</v>
      </c>
      <c r="P28" s="164">
        <v>0.04</v>
      </c>
      <c r="Q28" s="164">
        <v>0.04</v>
      </c>
      <c r="R28" s="163">
        <f t="shared" si="1"/>
        <v>3576.4063666666648</v>
      </c>
      <c r="S28" s="163">
        <f t="shared" si="1"/>
        <v>1203.8557333333335</v>
      </c>
      <c r="T28" s="163">
        <f t="shared" si="1"/>
        <v>297.64746666666662</v>
      </c>
      <c r="U28" s="163">
        <f t="shared" si="1"/>
        <v>297.64733333333334</v>
      </c>
      <c r="V28" s="163">
        <f t="shared" si="2"/>
        <v>-1689.8520082499992</v>
      </c>
      <c r="W28" s="163">
        <f t="shared" si="2"/>
        <v>-568.82183400000019</v>
      </c>
      <c r="X28" s="163">
        <f t="shared" si="2"/>
        <v>-91.526595999999984</v>
      </c>
      <c r="Y28" s="163">
        <f t="shared" si="2"/>
        <v>-152.54425833333335</v>
      </c>
      <c r="Z28" s="163">
        <f t="shared" si="11"/>
        <v>-18482.386324499992</v>
      </c>
      <c r="AA28" s="163">
        <f t="shared" si="11"/>
        <v>-6221.3643765000006</v>
      </c>
      <c r="AB28" s="163">
        <f t="shared" si="11"/>
        <v>-1001.0520127499999</v>
      </c>
      <c r="AC28" s="163">
        <f t="shared" si="11"/>
        <v>-1668.419355</v>
      </c>
      <c r="AD28" s="163">
        <f t="shared" si="3"/>
        <v>-27373.222068749994</v>
      </c>
      <c r="AE28" s="165">
        <v>0.21</v>
      </c>
      <c r="AF28" s="166">
        <f t="shared" si="8"/>
        <v>5748.3766344374981</v>
      </c>
      <c r="AG28" s="166">
        <f t="shared" si="9"/>
        <v>0</v>
      </c>
      <c r="AH28" s="168">
        <v>0.14219887751973773</v>
      </c>
      <c r="AI28" s="168">
        <v>1</v>
      </c>
      <c r="AJ28" s="163">
        <f t="shared" si="10"/>
        <v>-12218.596132164994</v>
      </c>
      <c r="AK28" s="164">
        <v>8.653100142272907E-2</v>
      </c>
      <c r="AL28" s="164">
        <v>3.2637404272758387E-2</v>
      </c>
      <c r="AM28" s="164">
        <f t="shared" si="4"/>
        <v>0.16556084920192848</v>
      </c>
      <c r="AN28" s="169">
        <f t="shared" si="5"/>
        <v>-1057.2873592961209</v>
      </c>
      <c r="AO28" s="169">
        <f t="shared" si="6"/>
        <v>-175.04539305553027</v>
      </c>
      <c r="AP28" s="170">
        <f t="shared" ref="AP28" si="12">SUM(AN28:AO28)</f>
        <v>-1232.3327523516512</v>
      </c>
    </row>
    <row r="29" spans="1:42">
      <c r="A29" s="161">
        <v>44621</v>
      </c>
      <c r="B29" s="163">
        <v>1072939.81</v>
      </c>
      <c r="C29" s="163">
        <v>361162.77</v>
      </c>
      <c r="D29" s="163">
        <v>89295.73</v>
      </c>
      <c r="E29" s="163">
        <v>89295.7</v>
      </c>
      <c r="F29" s="164">
        <v>2.1100000000000001E-2</v>
      </c>
      <c r="G29" s="164">
        <v>2.1100000000000001E-2</v>
      </c>
      <c r="H29" s="164">
        <v>2.7699999999999999E-2</v>
      </c>
      <c r="I29" s="164">
        <v>1.95E-2</v>
      </c>
      <c r="J29" s="163">
        <f t="shared" ref="J29:M44" si="13">F29*B29/12</f>
        <v>1886.5858325833335</v>
      </c>
      <c r="K29" s="163">
        <f t="shared" si="13"/>
        <v>635.04453725000008</v>
      </c>
      <c r="L29" s="163">
        <f t="shared" si="13"/>
        <v>206.12431008333331</v>
      </c>
      <c r="M29" s="163">
        <f t="shared" si="13"/>
        <v>145.1055125</v>
      </c>
      <c r="N29" s="164">
        <v>0.04</v>
      </c>
      <c r="O29" s="164">
        <v>0.04</v>
      </c>
      <c r="P29" s="164">
        <v>0.04</v>
      </c>
      <c r="Q29" s="164">
        <v>0.04</v>
      </c>
      <c r="R29" s="163">
        <f t="shared" ref="R29:U44" si="14">N29*B29/12</f>
        <v>3576.4660333333336</v>
      </c>
      <c r="S29" s="163">
        <f t="shared" si="14"/>
        <v>1203.8759000000002</v>
      </c>
      <c r="T29" s="163">
        <f t="shared" si="14"/>
        <v>297.65243333333336</v>
      </c>
      <c r="U29" s="163">
        <f t="shared" si="14"/>
        <v>297.65233333333333</v>
      </c>
      <c r="V29" s="163">
        <f t="shared" ref="V29:Y44" si="15">J29-R29</f>
        <v>-1689.8802007500001</v>
      </c>
      <c r="W29" s="163">
        <f t="shared" si="15"/>
        <v>-568.83136275000015</v>
      </c>
      <c r="X29" s="163">
        <f t="shared" si="15"/>
        <v>-91.52812325000005</v>
      </c>
      <c r="Y29" s="163">
        <f t="shared" si="15"/>
        <v>-152.54682083333333</v>
      </c>
      <c r="Z29" s="163">
        <f t="shared" si="11"/>
        <v>-20172.266525249994</v>
      </c>
      <c r="AA29" s="163">
        <f t="shared" si="11"/>
        <v>-6790.1957392500008</v>
      </c>
      <c r="AB29" s="163">
        <f t="shared" si="11"/>
        <v>-1092.580136</v>
      </c>
      <c r="AC29" s="163">
        <f t="shared" si="11"/>
        <v>-1820.9661758333334</v>
      </c>
      <c r="AD29" s="163">
        <f t="shared" si="3"/>
        <v>-29876.008576333326</v>
      </c>
      <c r="AE29" s="165">
        <v>0.21</v>
      </c>
      <c r="AF29" s="166">
        <f t="shared" ref="AF29:AF38" si="16">SUM(Z29:AC29)*-AE29</f>
        <v>6273.9618010299992</v>
      </c>
      <c r="AG29" s="166">
        <f t="shared" si="9"/>
        <v>0</v>
      </c>
      <c r="AH29" s="168">
        <v>0.14219887751973773</v>
      </c>
      <c r="AI29" s="168">
        <v>1</v>
      </c>
      <c r="AJ29" s="163">
        <f t="shared" ref="AJ29:AJ36" si="17">((SUM(Z17:Z29)/13)*AI29)+((SUM(AA17:AA29)/13)*AI29)+((SUM(AB17:AB29)/13)*AI29)+((SUM(AC17:AC29)/13)*AI29)+((AF29+AF17+AG17+AG29)/2*AH29)</f>
        <v>-14479.381827671546</v>
      </c>
      <c r="AK29" s="164">
        <v>8.653100142272907E-2</v>
      </c>
      <c r="AL29" s="164">
        <v>3.2637404272758387E-2</v>
      </c>
      <c r="AM29" s="164">
        <f t="shared" si="4"/>
        <v>0.16556084920192848</v>
      </c>
      <c r="AN29" s="169">
        <f t="shared" si="5"/>
        <v>-1252.9154095304841</v>
      </c>
      <c r="AO29" s="169">
        <f t="shared" si="6"/>
        <v>-207.43373918004895</v>
      </c>
      <c r="AP29" s="170">
        <f t="shared" ref="AP29:AP38" si="18">SUM(AN29:AO29)</f>
        <v>-1460.349148710533</v>
      </c>
    </row>
    <row r="30" spans="1:42">
      <c r="A30" s="161">
        <v>44652</v>
      </c>
      <c r="B30" s="163">
        <v>1072939.81</v>
      </c>
      <c r="C30" s="163">
        <v>361162.77</v>
      </c>
      <c r="D30" s="163">
        <v>89295.73</v>
      </c>
      <c r="E30" s="163">
        <v>89295.7</v>
      </c>
      <c r="F30" s="164">
        <v>2.1100000000000001E-2</v>
      </c>
      <c r="G30" s="164">
        <v>2.1100000000000001E-2</v>
      </c>
      <c r="H30" s="164">
        <v>2.7699999999999999E-2</v>
      </c>
      <c r="I30" s="164">
        <v>1.95E-2</v>
      </c>
      <c r="J30" s="163">
        <f t="shared" si="13"/>
        <v>1886.5858325833335</v>
      </c>
      <c r="K30" s="163">
        <f t="shared" si="13"/>
        <v>635.04453725000008</v>
      </c>
      <c r="L30" s="163">
        <f t="shared" si="13"/>
        <v>206.12431008333331</v>
      </c>
      <c r="M30" s="163">
        <f t="shared" si="13"/>
        <v>145.1055125</v>
      </c>
      <c r="N30" s="164">
        <v>0.04</v>
      </c>
      <c r="O30" s="164">
        <v>0.04</v>
      </c>
      <c r="P30" s="164">
        <v>0.04</v>
      </c>
      <c r="Q30" s="164">
        <v>0.04</v>
      </c>
      <c r="R30" s="163">
        <f t="shared" si="14"/>
        <v>3576.4660333333336</v>
      </c>
      <c r="S30" s="163">
        <f t="shared" si="14"/>
        <v>1203.8759000000002</v>
      </c>
      <c r="T30" s="163">
        <f t="shared" si="14"/>
        <v>297.65243333333336</v>
      </c>
      <c r="U30" s="163">
        <f t="shared" si="14"/>
        <v>297.65233333333333</v>
      </c>
      <c r="V30" s="163">
        <f t="shared" si="15"/>
        <v>-1689.8802007500001</v>
      </c>
      <c r="W30" s="163">
        <f t="shared" si="15"/>
        <v>-568.83136275000015</v>
      </c>
      <c r="X30" s="163">
        <f t="shared" si="15"/>
        <v>-91.52812325000005</v>
      </c>
      <c r="Y30" s="163">
        <f t="shared" si="15"/>
        <v>-152.54682083333333</v>
      </c>
      <c r="Z30" s="163">
        <f t="shared" si="11"/>
        <v>-21862.146725999995</v>
      </c>
      <c r="AA30" s="163">
        <f t="shared" si="11"/>
        <v>-7359.0271020000009</v>
      </c>
      <c r="AB30" s="163">
        <f t="shared" si="11"/>
        <v>-1184.1082592500002</v>
      </c>
      <c r="AC30" s="163">
        <f t="shared" si="11"/>
        <v>-1973.5129966666668</v>
      </c>
      <c r="AD30" s="163">
        <f t="shared" si="3"/>
        <v>-32378.795083916662</v>
      </c>
      <c r="AE30" s="165">
        <v>0.21</v>
      </c>
      <c r="AF30" s="166">
        <f t="shared" si="16"/>
        <v>6799.5469676224984</v>
      </c>
      <c r="AG30" s="166">
        <f t="shared" si="9"/>
        <v>0</v>
      </c>
      <c r="AH30" s="168">
        <v>0.14219887751973773</v>
      </c>
      <c r="AI30" s="168">
        <v>1</v>
      </c>
      <c r="AJ30" s="163">
        <f t="shared" si="17"/>
        <v>-16895.533629905232</v>
      </c>
      <c r="AK30" s="164">
        <v>8.653100142272907E-2</v>
      </c>
      <c r="AL30" s="164">
        <v>3.2637404272758387E-2</v>
      </c>
      <c r="AM30" s="164">
        <f t="shared" si="4"/>
        <v>0.16556084920192848</v>
      </c>
      <c r="AN30" s="169">
        <f t="shared" si="5"/>
        <v>-1461.9874445670964</v>
      </c>
      <c r="AO30" s="169">
        <f t="shared" si="6"/>
        <v>-242.04788284508584</v>
      </c>
      <c r="AP30" s="170">
        <f t="shared" si="18"/>
        <v>-1704.0353274121821</v>
      </c>
    </row>
    <row r="31" spans="1:42">
      <c r="A31" s="161">
        <v>44682</v>
      </c>
      <c r="B31" s="163">
        <v>1072939.81</v>
      </c>
      <c r="C31" s="163">
        <v>361162.77</v>
      </c>
      <c r="D31" s="163">
        <v>89295.73</v>
      </c>
      <c r="E31" s="163">
        <v>89295.7</v>
      </c>
      <c r="F31" s="164">
        <v>2.1100000000000001E-2</v>
      </c>
      <c r="G31" s="164">
        <v>2.1100000000000001E-2</v>
      </c>
      <c r="H31" s="164">
        <v>2.7699999999999999E-2</v>
      </c>
      <c r="I31" s="164">
        <v>1.95E-2</v>
      </c>
      <c r="J31" s="163">
        <f t="shared" si="13"/>
        <v>1886.5858325833335</v>
      </c>
      <c r="K31" s="163">
        <f t="shared" si="13"/>
        <v>635.04453725000008</v>
      </c>
      <c r="L31" s="163">
        <f t="shared" si="13"/>
        <v>206.12431008333331</v>
      </c>
      <c r="M31" s="163">
        <f t="shared" si="13"/>
        <v>145.1055125</v>
      </c>
      <c r="N31" s="164">
        <v>0.04</v>
      </c>
      <c r="O31" s="164">
        <v>0.04</v>
      </c>
      <c r="P31" s="164">
        <v>0.04</v>
      </c>
      <c r="Q31" s="164">
        <v>0.04</v>
      </c>
      <c r="R31" s="163">
        <f t="shared" si="14"/>
        <v>3576.4660333333336</v>
      </c>
      <c r="S31" s="163">
        <f t="shared" si="14"/>
        <v>1203.8759000000002</v>
      </c>
      <c r="T31" s="163">
        <f t="shared" si="14"/>
        <v>297.65243333333336</v>
      </c>
      <c r="U31" s="163">
        <f t="shared" si="14"/>
        <v>297.65233333333333</v>
      </c>
      <c r="V31" s="163">
        <f t="shared" si="15"/>
        <v>-1689.8802007500001</v>
      </c>
      <c r="W31" s="163">
        <f t="shared" si="15"/>
        <v>-568.83136275000015</v>
      </c>
      <c r="X31" s="163">
        <f t="shared" si="15"/>
        <v>-91.52812325000005</v>
      </c>
      <c r="Y31" s="163">
        <f t="shared" si="15"/>
        <v>-152.54682083333333</v>
      </c>
      <c r="Z31" s="163">
        <f t="shared" si="11"/>
        <v>-23552.026926749997</v>
      </c>
      <c r="AA31" s="163">
        <f t="shared" si="11"/>
        <v>-7927.8584647500011</v>
      </c>
      <c r="AB31" s="163">
        <f t="shared" si="11"/>
        <v>-1275.6363825000003</v>
      </c>
      <c r="AC31" s="163">
        <f t="shared" si="11"/>
        <v>-2126.0598175</v>
      </c>
      <c r="AD31" s="163">
        <f t="shared" si="3"/>
        <v>-34881.581591499998</v>
      </c>
      <c r="AE31" s="165">
        <v>0.21</v>
      </c>
      <c r="AF31" s="166">
        <f t="shared" si="16"/>
        <v>7325.1321342149995</v>
      </c>
      <c r="AG31" s="166">
        <f t="shared" si="9"/>
        <v>0</v>
      </c>
      <c r="AH31" s="168">
        <v>0.14219887751973773</v>
      </c>
      <c r="AI31" s="168">
        <v>1</v>
      </c>
      <c r="AJ31" s="163">
        <f t="shared" si="17"/>
        <v>-19312.78216803636</v>
      </c>
      <c r="AK31" s="164">
        <v>8.653100142272907E-2</v>
      </c>
      <c r="AL31" s="164">
        <v>3.2637404272758387E-2</v>
      </c>
      <c r="AM31" s="164">
        <f t="shared" si="4"/>
        <v>0.16556084920192848</v>
      </c>
      <c r="AN31" s="169">
        <f t="shared" si="5"/>
        <v>-1671.1543812592108</v>
      </c>
      <c r="AO31" s="169">
        <f t="shared" si="6"/>
        <v>-276.67773850879831</v>
      </c>
      <c r="AP31" s="170">
        <f t="shared" si="18"/>
        <v>-1947.8321197680091</v>
      </c>
    </row>
    <row r="32" spans="1:42">
      <c r="A32" s="161">
        <v>44713</v>
      </c>
      <c r="B32" s="163">
        <v>1072939.81</v>
      </c>
      <c r="C32" s="163">
        <v>361162.77</v>
      </c>
      <c r="D32" s="163">
        <v>89295.73</v>
      </c>
      <c r="E32" s="163">
        <v>89295.7</v>
      </c>
      <c r="F32" s="164">
        <v>2.1100000000000001E-2</v>
      </c>
      <c r="G32" s="164">
        <v>2.1100000000000001E-2</v>
      </c>
      <c r="H32" s="164">
        <v>2.7699999999999999E-2</v>
      </c>
      <c r="I32" s="164">
        <v>1.95E-2</v>
      </c>
      <c r="J32" s="163">
        <f t="shared" si="13"/>
        <v>1886.5858325833335</v>
      </c>
      <c r="K32" s="163">
        <f t="shared" si="13"/>
        <v>635.04453725000008</v>
      </c>
      <c r="L32" s="163">
        <f t="shared" si="13"/>
        <v>206.12431008333331</v>
      </c>
      <c r="M32" s="163">
        <f t="shared" si="13"/>
        <v>145.1055125</v>
      </c>
      <c r="N32" s="164">
        <v>0.04</v>
      </c>
      <c r="O32" s="164">
        <v>0.04</v>
      </c>
      <c r="P32" s="164">
        <v>0.04</v>
      </c>
      <c r="Q32" s="164">
        <v>0.04</v>
      </c>
      <c r="R32" s="163">
        <f t="shared" si="14"/>
        <v>3576.4660333333336</v>
      </c>
      <c r="S32" s="163">
        <f t="shared" si="14"/>
        <v>1203.8759000000002</v>
      </c>
      <c r="T32" s="163">
        <f t="shared" si="14"/>
        <v>297.65243333333336</v>
      </c>
      <c r="U32" s="163">
        <f t="shared" si="14"/>
        <v>297.65233333333333</v>
      </c>
      <c r="V32" s="163">
        <f t="shared" si="15"/>
        <v>-1689.8802007500001</v>
      </c>
      <c r="W32" s="163">
        <f t="shared" si="15"/>
        <v>-568.83136275000015</v>
      </c>
      <c r="X32" s="163">
        <f t="shared" si="15"/>
        <v>-91.52812325000005</v>
      </c>
      <c r="Y32" s="163">
        <f t="shared" si="15"/>
        <v>-152.54682083333333</v>
      </c>
      <c r="Z32" s="163">
        <f t="shared" si="11"/>
        <v>-25241.907127499999</v>
      </c>
      <c r="AA32" s="163">
        <f t="shared" si="11"/>
        <v>-8496.6898275000021</v>
      </c>
      <c r="AB32" s="163">
        <f t="shared" si="11"/>
        <v>-1367.1645057500004</v>
      </c>
      <c r="AC32" s="163">
        <f t="shared" si="11"/>
        <v>-2278.6066383333332</v>
      </c>
      <c r="AD32" s="163">
        <f t="shared" si="3"/>
        <v>-37384.368099083338</v>
      </c>
      <c r="AE32" s="165">
        <v>0.21</v>
      </c>
      <c r="AF32" s="166">
        <f t="shared" si="16"/>
        <v>7850.7173008074988</v>
      </c>
      <c r="AG32" s="166">
        <f t="shared" si="9"/>
        <v>0</v>
      </c>
      <c r="AH32" s="168">
        <v>0.14219887751973773</v>
      </c>
      <c r="AI32" s="168">
        <v>1</v>
      </c>
      <c r="AJ32" s="163">
        <f t="shared" si="17"/>
        <v>-21731.127442064913</v>
      </c>
      <c r="AK32" s="164">
        <v>8.653100142272907E-2</v>
      </c>
      <c r="AL32" s="164">
        <v>3.2637404272758387E-2</v>
      </c>
      <c r="AM32" s="164">
        <f t="shared" si="4"/>
        <v>0.16556084920192848</v>
      </c>
      <c r="AN32" s="169">
        <f t="shared" si="5"/>
        <v>-1880.4162196068257</v>
      </c>
      <c r="AO32" s="169">
        <f t="shared" si="6"/>
        <v>-311.32330617118612</v>
      </c>
      <c r="AP32" s="170">
        <f t="shared" si="18"/>
        <v>-2191.7395257780117</v>
      </c>
    </row>
    <row r="33" spans="1:42">
      <c r="A33" s="161">
        <v>44743</v>
      </c>
      <c r="B33" s="163">
        <v>1073114.68</v>
      </c>
      <c r="C33" s="163">
        <v>361162.77</v>
      </c>
      <c r="D33" s="163">
        <v>29310.29</v>
      </c>
      <c r="E33" s="163">
        <v>89310.26</v>
      </c>
      <c r="F33" s="164">
        <v>2.1100000000000001E-2</v>
      </c>
      <c r="G33" s="164">
        <v>2.1100000000000001E-2</v>
      </c>
      <c r="H33" s="164">
        <v>2.7699999999999999E-2</v>
      </c>
      <c r="I33" s="164">
        <v>1.95E-2</v>
      </c>
      <c r="J33" s="163">
        <f t="shared" si="13"/>
        <v>1886.8933123333334</v>
      </c>
      <c r="K33" s="163">
        <f t="shared" si="13"/>
        <v>635.04453725000008</v>
      </c>
      <c r="L33" s="163">
        <f t="shared" si="13"/>
        <v>67.657919416666672</v>
      </c>
      <c r="M33" s="163">
        <f t="shared" si="13"/>
        <v>145.12917250000001</v>
      </c>
      <c r="N33" s="164">
        <v>0.04</v>
      </c>
      <c r="O33" s="164">
        <v>0.04</v>
      </c>
      <c r="P33" s="164">
        <v>0.04</v>
      </c>
      <c r="Q33" s="164">
        <v>0.04</v>
      </c>
      <c r="R33" s="163">
        <f t="shared" si="14"/>
        <v>3577.0489333333335</v>
      </c>
      <c r="S33" s="163">
        <f t="shared" si="14"/>
        <v>1203.8759000000002</v>
      </c>
      <c r="T33" s="163">
        <f t="shared" si="14"/>
        <v>97.700966666666673</v>
      </c>
      <c r="U33" s="163">
        <f t="shared" si="14"/>
        <v>297.70086666666663</v>
      </c>
      <c r="V33" s="163">
        <f t="shared" si="15"/>
        <v>-1690.1556210000001</v>
      </c>
      <c r="W33" s="163">
        <f t="shared" si="15"/>
        <v>-568.83136275000015</v>
      </c>
      <c r="X33" s="163">
        <f t="shared" si="15"/>
        <v>-30.043047250000001</v>
      </c>
      <c r="Y33" s="163">
        <f t="shared" si="15"/>
        <v>-152.57169416666662</v>
      </c>
      <c r="Z33" s="163">
        <f t="shared" si="11"/>
        <v>-26932.0627485</v>
      </c>
      <c r="AA33" s="163">
        <f t="shared" si="11"/>
        <v>-9065.5211902500014</v>
      </c>
      <c r="AB33" s="163">
        <f t="shared" si="11"/>
        <v>-1397.2075530000004</v>
      </c>
      <c r="AC33" s="163">
        <f t="shared" si="11"/>
        <v>-2431.1783324999997</v>
      </c>
      <c r="AD33" s="163">
        <f t="shared" si="3"/>
        <v>-39825.969824250002</v>
      </c>
      <c r="AE33" s="165">
        <v>0.21</v>
      </c>
      <c r="AF33" s="166">
        <f t="shared" si="16"/>
        <v>8363.4536630924995</v>
      </c>
      <c r="AG33" s="166">
        <f t="shared" si="9"/>
        <v>0</v>
      </c>
      <c r="AH33" s="168">
        <v>0.14219887751973773</v>
      </c>
      <c r="AI33" s="168">
        <v>1</v>
      </c>
      <c r="AJ33" s="163">
        <f t="shared" si="17"/>
        <v>-24146.776473041551</v>
      </c>
      <c r="AK33" s="164">
        <v>8.653100142272907E-2</v>
      </c>
      <c r="AL33" s="164">
        <v>3.2637404272758387E-2</v>
      </c>
      <c r="AM33" s="164">
        <f t="shared" si="4"/>
        <v>0.16556084920192848</v>
      </c>
      <c r="AN33" s="169">
        <f t="shared" si="5"/>
        <v>-2089.4447493430794</v>
      </c>
      <c r="AO33" s="169">
        <f t="shared" si="6"/>
        <v>-345.93024706175083</v>
      </c>
      <c r="AP33" s="170">
        <f t="shared" si="18"/>
        <v>-2435.3749964048302</v>
      </c>
    </row>
    <row r="34" spans="1:42">
      <c r="A34" s="161">
        <v>44774</v>
      </c>
      <c r="B34" s="163">
        <v>1073114.68</v>
      </c>
      <c r="C34" s="163">
        <v>361162.77</v>
      </c>
      <c r="D34" s="163">
        <v>29310.29</v>
      </c>
      <c r="E34" s="163">
        <v>89310.26</v>
      </c>
      <c r="F34" s="164">
        <v>2.1100000000000001E-2</v>
      </c>
      <c r="G34" s="164">
        <v>2.1100000000000001E-2</v>
      </c>
      <c r="H34" s="164">
        <v>2.7699999999999999E-2</v>
      </c>
      <c r="I34" s="164">
        <v>1.95E-2</v>
      </c>
      <c r="J34" s="163">
        <f t="shared" si="13"/>
        <v>1886.8933123333334</v>
      </c>
      <c r="K34" s="163">
        <f t="shared" si="13"/>
        <v>635.04453725000008</v>
      </c>
      <c r="L34" s="163">
        <f t="shared" si="13"/>
        <v>67.657919416666672</v>
      </c>
      <c r="M34" s="163">
        <f t="shared" si="13"/>
        <v>145.12917250000001</v>
      </c>
      <c r="N34" s="164">
        <v>0.04</v>
      </c>
      <c r="O34" s="164">
        <v>0.04</v>
      </c>
      <c r="P34" s="164">
        <v>0.04</v>
      </c>
      <c r="Q34" s="164">
        <v>0.04</v>
      </c>
      <c r="R34" s="163">
        <f t="shared" si="14"/>
        <v>3577.0489333333335</v>
      </c>
      <c r="S34" s="163">
        <f t="shared" si="14"/>
        <v>1203.8759000000002</v>
      </c>
      <c r="T34" s="163">
        <f t="shared" si="14"/>
        <v>97.700966666666673</v>
      </c>
      <c r="U34" s="163">
        <f t="shared" si="14"/>
        <v>297.70086666666663</v>
      </c>
      <c r="V34" s="163">
        <f t="shared" si="15"/>
        <v>-1690.1556210000001</v>
      </c>
      <c r="W34" s="163">
        <f t="shared" si="15"/>
        <v>-568.83136275000015</v>
      </c>
      <c r="X34" s="163">
        <f t="shared" si="15"/>
        <v>-30.043047250000001</v>
      </c>
      <c r="Y34" s="163">
        <f t="shared" si="15"/>
        <v>-152.57169416666662</v>
      </c>
      <c r="Z34" s="163">
        <f t="shared" si="11"/>
        <v>-28622.218369500002</v>
      </c>
      <c r="AA34" s="163">
        <f t="shared" si="11"/>
        <v>-9634.3525530000006</v>
      </c>
      <c r="AB34" s="163">
        <f t="shared" si="11"/>
        <v>-1427.2506002500004</v>
      </c>
      <c r="AC34" s="163">
        <f t="shared" si="11"/>
        <v>-2583.7500266666661</v>
      </c>
      <c r="AD34" s="163">
        <f t="shared" si="3"/>
        <v>-42267.571549416665</v>
      </c>
      <c r="AE34" s="165">
        <v>0.21</v>
      </c>
      <c r="AF34" s="166">
        <f t="shared" si="16"/>
        <v>8876.1900253775002</v>
      </c>
      <c r="AG34" s="166">
        <f t="shared" si="9"/>
        <v>0</v>
      </c>
      <c r="AH34" s="168">
        <v>0.14219887751973773</v>
      </c>
      <c r="AI34" s="168">
        <v>1</v>
      </c>
      <c r="AJ34" s="163">
        <f t="shared" si="17"/>
        <v>-26558.815718191257</v>
      </c>
      <c r="AK34" s="164">
        <v>8.653100142272907E-2</v>
      </c>
      <c r="AL34" s="164">
        <v>3.2637404272758387E-2</v>
      </c>
      <c r="AM34" s="164">
        <f t="shared" si="4"/>
        <v>0.16556084920192848</v>
      </c>
      <c r="AN34" s="169">
        <f t="shared" si="5"/>
        <v>-2298.1609206968069</v>
      </c>
      <c r="AO34" s="169">
        <f t="shared" si="6"/>
        <v>-380.48547363324917</v>
      </c>
      <c r="AP34" s="170">
        <f t="shared" si="18"/>
        <v>-2678.646394330056</v>
      </c>
    </row>
    <row r="35" spans="1:42">
      <c r="A35" s="161">
        <v>44805</v>
      </c>
      <c r="B35" s="163">
        <v>1073114.68</v>
      </c>
      <c r="C35" s="163">
        <v>361162.77</v>
      </c>
      <c r="D35" s="163">
        <v>29310.29</v>
      </c>
      <c r="E35" s="163">
        <v>89310.26</v>
      </c>
      <c r="F35" s="164">
        <v>2.1100000000000001E-2</v>
      </c>
      <c r="G35" s="164">
        <v>2.1100000000000001E-2</v>
      </c>
      <c r="H35" s="164">
        <v>2.7699999999999999E-2</v>
      </c>
      <c r="I35" s="164">
        <v>1.95E-2</v>
      </c>
      <c r="J35" s="163">
        <f t="shared" si="13"/>
        <v>1886.8933123333334</v>
      </c>
      <c r="K35" s="163">
        <f t="shared" si="13"/>
        <v>635.04453725000008</v>
      </c>
      <c r="L35" s="163">
        <f t="shared" si="13"/>
        <v>67.657919416666672</v>
      </c>
      <c r="M35" s="163">
        <f t="shared" si="13"/>
        <v>145.12917250000001</v>
      </c>
      <c r="N35" s="164">
        <v>0.04</v>
      </c>
      <c r="O35" s="164">
        <v>0.04</v>
      </c>
      <c r="P35" s="164">
        <v>0.04</v>
      </c>
      <c r="Q35" s="164">
        <v>0.04</v>
      </c>
      <c r="R35" s="163">
        <f t="shared" si="14"/>
        <v>3577.0489333333335</v>
      </c>
      <c r="S35" s="163">
        <f t="shared" si="14"/>
        <v>1203.8759000000002</v>
      </c>
      <c r="T35" s="163">
        <f t="shared" si="14"/>
        <v>97.700966666666673</v>
      </c>
      <c r="U35" s="163">
        <f t="shared" si="14"/>
        <v>297.70086666666663</v>
      </c>
      <c r="V35" s="163">
        <f t="shared" si="15"/>
        <v>-1690.1556210000001</v>
      </c>
      <c r="W35" s="163">
        <f t="shared" si="15"/>
        <v>-568.83136275000015</v>
      </c>
      <c r="X35" s="163">
        <f t="shared" si="15"/>
        <v>-30.043047250000001</v>
      </c>
      <c r="Y35" s="163">
        <f t="shared" si="15"/>
        <v>-152.57169416666662</v>
      </c>
      <c r="Z35" s="163">
        <f t="shared" si="11"/>
        <v>-30312.373990500004</v>
      </c>
      <c r="AA35" s="163">
        <f t="shared" si="11"/>
        <v>-10203.18391575</v>
      </c>
      <c r="AB35" s="163">
        <f t="shared" si="11"/>
        <v>-1457.2936475000004</v>
      </c>
      <c r="AC35" s="163">
        <f t="shared" si="11"/>
        <v>-2736.3217208333326</v>
      </c>
      <c r="AD35" s="163">
        <f t="shared" si="3"/>
        <v>-44709.173274583336</v>
      </c>
      <c r="AE35" s="165">
        <v>0.21</v>
      </c>
      <c r="AF35" s="166">
        <f t="shared" si="16"/>
        <v>9388.9263876625009</v>
      </c>
      <c r="AG35" s="166">
        <f t="shared" si="9"/>
        <v>0</v>
      </c>
      <c r="AH35" s="168">
        <v>0.14219887751973773</v>
      </c>
      <c r="AI35" s="168">
        <v>1</v>
      </c>
      <c r="AJ35" s="163">
        <f t="shared" si="17"/>
        <v>-28967.353530151817</v>
      </c>
      <c r="AK35" s="164">
        <v>8.653100142272907E-2</v>
      </c>
      <c r="AL35" s="164">
        <v>3.2637404272758387E-2</v>
      </c>
      <c r="AM35" s="164">
        <f t="shared" si="4"/>
        <v>0.16556084920192848</v>
      </c>
      <c r="AN35" s="169">
        <f t="shared" si="5"/>
        <v>-2506.5741095302628</v>
      </c>
      <c r="AO35" s="169">
        <f t="shared" si="6"/>
        <v>-414.99053816139804</v>
      </c>
      <c r="AP35" s="170">
        <f t="shared" si="18"/>
        <v>-2921.5646476916609</v>
      </c>
    </row>
    <row r="36" spans="1:42">
      <c r="A36" s="161">
        <v>44835</v>
      </c>
      <c r="B36" s="163">
        <v>1073114.68</v>
      </c>
      <c r="C36" s="163">
        <v>361162.77</v>
      </c>
      <c r="D36" s="163">
        <v>29310.29</v>
      </c>
      <c r="E36" s="163">
        <v>89310.26</v>
      </c>
      <c r="F36" s="164">
        <v>2.1100000000000001E-2</v>
      </c>
      <c r="G36" s="164">
        <v>2.1100000000000001E-2</v>
      </c>
      <c r="H36" s="164">
        <v>2.7699999999999999E-2</v>
      </c>
      <c r="I36" s="164">
        <v>1.95E-2</v>
      </c>
      <c r="J36" s="163">
        <f t="shared" si="13"/>
        <v>1886.8933123333334</v>
      </c>
      <c r="K36" s="163">
        <f t="shared" si="13"/>
        <v>635.04453725000008</v>
      </c>
      <c r="L36" s="163">
        <f t="shared" si="13"/>
        <v>67.657919416666672</v>
      </c>
      <c r="M36" s="163">
        <f t="shared" si="13"/>
        <v>145.12917250000001</v>
      </c>
      <c r="N36" s="164">
        <v>0.04</v>
      </c>
      <c r="O36" s="164">
        <v>0.04</v>
      </c>
      <c r="P36" s="164">
        <v>0.04</v>
      </c>
      <c r="Q36" s="164">
        <v>0.04</v>
      </c>
      <c r="R36" s="163">
        <f t="shared" si="14"/>
        <v>3577.0489333333335</v>
      </c>
      <c r="S36" s="163">
        <f t="shared" si="14"/>
        <v>1203.8759000000002</v>
      </c>
      <c r="T36" s="163">
        <f t="shared" si="14"/>
        <v>97.700966666666673</v>
      </c>
      <c r="U36" s="163">
        <f t="shared" si="14"/>
        <v>297.70086666666663</v>
      </c>
      <c r="V36" s="163">
        <f t="shared" si="15"/>
        <v>-1690.1556210000001</v>
      </c>
      <c r="W36" s="163">
        <f t="shared" si="15"/>
        <v>-568.83136275000015</v>
      </c>
      <c r="X36" s="163">
        <f t="shared" si="15"/>
        <v>-30.043047250000001</v>
      </c>
      <c r="Y36" s="163">
        <f t="shared" si="15"/>
        <v>-152.57169416666662</v>
      </c>
      <c r="Z36" s="163">
        <f t="shared" si="11"/>
        <v>-32002.529611500006</v>
      </c>
      <c r="AA36" s="163">
        <f t="shared" si="11"/>
        <v>-10772.015278499999</v>
      </c>
      <c r="AB36" s="163">
        <f t="shared" si="11"/>
        <v>-1487.3366947500003</v>
      </c>
      <c r="AC36" s="163">
        <f t="shared" si="11"/>
        <v>-2888.8934149999991</v>
      </c>
      <c r="AD36" s="163">
        <f t="shared" si="3"/>
        <v>-47150.774999750007</v>
      </c>
      <c r="AE36" s="165">
        <v>0.21</v>
      </c>
      <c r="AF36" s="166">
        <f t="shared" si="16"/>
        <v>9901.6627499475017</v>
      </c>
      <c r="AG36" s="166">
        <f t="shared" si="9"/>
        <v>0</v>
      </c>
      <c r="AH36" s="168">
        <v>0.14219887751973773</v>
      </c>
      <c r="AI36" s="168">
        <v>1</v>
      </c>
      <c r="AJ36" s="163">
        <f t="shared" si="17"/>
        <v>-31372.839783067495</v>
      </c>
      <c r="AK36" s="164">
        <v>8.653100142272907E-2</v>
      </c>
      <c r="AL36" s="164">
        <v>3.2637404272758387E-2</v>
      </c>
      <c r="AM36" s="164">
        <f t="shared" si="4"/>
        <v>0.16556084920192848</v>
      </c>
      <c r="AN36" s="169">
        <f t="shared" si="5"/>
        <v>-2714.7232439036648</v>
      </c>
      <c r="AO36" s="169">
        <f t="shared" si="6"/>
        <v>-449.45188560890477</v>
      </c>
      <c r="AP36" s="170">
        <f t="shared" si="18"/>
        <v>-3164.1751295125696</v>
      </c>
    </row>
    <row r="37" spans="1:42">
      <c r="A37" s="161">
        <v>44866</v>
      </c>
      <c r="B37" s="163">
        <v>1073114.68</v>
      </c>
      <c r="C37" s="163">
        <v>361162.77</v>
      </c>
      <c r="D37" s="163">
        <v>29310.29</v>
      </c>
      <c r="E37" s="163">
        <v>89310.16</v>
      </c>
      <c r="F37" s="164">
        <v>2.1100000000000001E-2</v>
      </c>
      <c r="G37" s="164">
        <v>2.1100000000000001E-2</v>
      </c>
      <c r="H37" s="164">
        <v>2.7699999999999999E-2</v>
      </c>
      <c r="I37" s="164">
        <v>1.95E-2</v>
      </c>
      <c r="J37" s="163">
        <f t="shared" si="13"/>
        <v>1886.8933123333334</v>
      </c>
      <c r="K37" s="163">
        <f t="shared" si="13"/>
        <v>635.04453725000008</v>
      </c>
      <c r="L37" s="163">
        <f t="shared" si="13"/>
        <v>67.657919416666672</v>
      </c>
      <c r="M37" s="163">
        <f t="shared" si="13"/>
        <v>145.12901000000002</v>
      </c>
      <c r="N37" s="164">
        <v>0.04</v>
      </c>
      <c r="O37" s="164">
        <v>0.04</v>
      </c>
      <c r="P37" s="164">
        <v>0.04</v>
      </c>
      <c r="Q37" s="164">
        <v>0.04</v>
      </c>
      <c r="R37" s="163">
        <f t="shared" si="14"/>
        <v>3577.0489333333335</v>
      </c>
      <c r="S37" s="163">
        <f t="shared" si="14"/>
        <v>1203.8759000000002</v>
      </c>
      <c r="T37" s="163">
        <f t="shared" si="14"/>
        <v>97.700966666666673</v>
      </c>
      <c r="U37" s="163">
        <f t="shared" si="14"/>
        <v>297.70053333333334</v>
      </c>
      <c r="V37" s="163">
        <f t="shared" si="15"/>
        <v>-1690.1556210000001</v>
      </c>
      <c r="W37" s="163">
        <f t="shared" si="15"/>
        <v>-568.83136275000015</v>
      </c>
      <c r="X37" s="163">
        <f t="shared" si="15"/>
        <v>-30.043047250000001</v>
      </c>
      <c r="Y37" s="163">
        <f t="shared" si="15"/>
        <v>-152.57152333333332</v>
      </c>
      <c r="Z37" s="163">
        <f t="shared" ref="Z37:AC38" si="19">Z35+V37</f>
        <v>-32002.529611500006</v>
      </c>
      <c r="AA37" s="163">
        <f t="shared" si="19"/>
        <v>-10772.015278499999</v>
      </c>
      <c r="AB37" s="163">
        <f t="shared" si="19"/>
        <v>-1487.3366947500003</v>
      </c>
      <c r="AC37" s="163">
        <f t="shared" si="19"/>
        <v>-2888.8932441666661</v>
      </c>
      <c r="AD37" s="163">
        <f t="shared" si="3"/>
        <v>-47150.77482891667</v>
      </c>
      <c r="AE37" s="165">
        <v>0.21</v>
      </c>
      <c r="AF37" s="166">
        <f t="shared" si="16"/>
        <v>9901.6627140725013</v>
      </c>
      <c r="AG37" s="166">
        <f>AG35</f>
        <v>0</v>
      </c>
      <c r="AH37" s="168">
        <v>0.14219887751973773</v>
      </c>
      <c r="AI37" s="168">
        <v>1</v>
      </c>
      <c r="AJ37" s="163">
        <f t="shared" ref="AJ37:AJ38" si="20">((SUM(Z24:Z37)/13)*AI37)+((SUM(AA24:AA37)/13)*AI37)+((SUM(AB24:AB37)/13)*AI37)+((SUM(AC24:AC37)/13)*AI37)+((AF37+AF24+AG24+AG37)/2*AH37)</f>
        <v>-34999.822464765632</v>
      </c>
      <c r="AK37" s="164">
        <v>8.653100142272907E-2</v>
      </c>
      <c r="AL37" s="164">
        <v>3.2637404272758387E-2</v>
      </c>
      <c r="AM37" s="164">
        <f t="shared" si="4"/>
        <v>0.16556084920192848</v>
      </c>
      <c r="AN37" s="169">
        <f t="shared" si="5"/>
        <v>-3028.5696874938999</v>
      </c>
      <c r="AO37" s="169">
        <f t="shared" si="6"/>
        <v>-501.41256932870925</v>
      </c>
      <c r="AP37" s="170">
        <f t="shared" si="18"/>
        <v>-3529.9822568226091</v>
      </c>
    </row>
    <row r="38" spans="1:42">
      <c r="A38" s="161">
        <v>44896</v>
      </c>
      <c r="B38" s="163">
        <v>1073114.68</v>
      </c>
      <c r="C38" s="163">
        <v>361162.77</v>
      </c>
      <c r="D38" s="163">
        <v>29310.29</v>
      </c>
      <c r="E38" s="163">
        <v>89310.16</v>
      </c>
      <c r="F38" s="164">
        <v>2.1100000000000001E-2</v>
      </c>
      <c r="G38" s="164">
        <v>2.1100000000000001E-2</v>
      </c>
      <c r="H38" s="164">
        <v>2.7699999999999999E-2</v>
      </c>
      <c r="I38" s="164">
        <v>1.95E-2</v>
      </c>
      <c r="J38" s="163">
        <f t="shared" si="13"/>
        <v>1886.8933123333334</v>
      </c>
      <c r="K38" s="163">
        <f t="shared" si="13"/>
        <v>635.04453725000008</v>
      </c>
      <c r="L38" s="163">
        <f t="shared" si="13"/>
        <v>67.657919416666672</v>
      </c>
      <c r="M38" s="163">
        <f t="shared" si="13"/>
        <v>145.12901000000002</v>
      </c>
      <c r="N38" s="164">
        <v>0.04</v>
      </c>
      <c r="O38" s="164">
        <v>0.04</v>
      </c>
      <c r="P38" s="164">
        <v>0.04</v>
      </c>
      <c r="Q38" s="164">
        <v>0.04</v>
      </c>
      <c r="R38" s="163">
        <f t="shared" si="14"/>
        <v>3577.0489333333335</v>
      </c>
      <c r="S38" s="163">
        <f t="shared" si="14"/>
        <v>1203.8759000000002</v>
      </c>
      <c r="T38" s="163">
        <f t="shared" si="14"/>
        <v>97.700966666666673</v>
      </c>
      <c r="U38" s="163">
        <f t="shared" si="14"/>
        <v>297.70053333333334</v>
      </c>
      <c r="V38" s="163">
        <f t="shared" si="15"/>
        <v>-1690.1556210000001</v>
      </c>
      <c r="W38" s="163">
        <f t="shared" si="15"/>
        <v>-568.83136275000015</v>
      </c>
      <c r="X38" s="163">
        <f t="shared" si="15"/>
        <v>-30.043047250000001</v>
      </c>
      <c r="Y38" s="163">
        <f t="shared" si="15"/>
        <v>-152.57152333333332</v>
      </c>
      <c r="Z38" s="163">
        <f t="shared" si="19"/>
        <v>-33692.685232500007</v>
      </c>
      <c r="AA38" s="163">
        <f t="shared" si="19"/>
        <v>-11340.846641249998</v>
      </c>
      <c r="AB38" s="163">
        <f t="shared" si="19"/>
        <v>-1517.3797420000003</v>
      </c>
      <c r="AC38" s="163">
        <f t="shared" si="19"/>
        <v>-3041.4649383333326</v>
      </c>
      <c r="AD38" s="163">
        <f t="shared" si="3"/>
        <v>-49592.376554083341</v>
      </c>
      <c r="AE38" s="165">
        <v>0.21</v>
      </c>
      <c r="AF38" s="166">
        <f t="shared" si="16"/>
        <v>10414.3990763575</v>
      </c>
      <c r="AG38" s="166">
        <f>AG36</f>
        <v>0</v>
      </c>
      <c r="AH38" s="168">
        <v>0.14219887751973773</v>
      </c>
      <c r="AI38" s="168">
        <v>1</v>
      </c>
      <c r="AJ38" s="163">
        <f t="shared" si="20"/>
        <v>-37402.257145495416</v>
      </c>
      <c r="AK38" s="164">
        <v>8.653100142272907E-2</v>
      </c>
      <c r="AL38" s="164">
        <v>3.2637404272758387E-2</v>
      </c>
      <c r="AM38" s="164">
        <f t="shared" si="4"/>
        <v>0.16556084920192848</v>
      </c>
      <c r="AN38" s="169">
        <f t="shared" si="5"/>
        <v>-3236.4547662701425</v>
      </c>
      <c r="AO38" s="169">
        <f t="shared" si="6"/>
        <v>-535.83019950731375</v>
      </c>
      <c r="AP38" s="170">
        <f t="shared" si="18"/>
        <v>-3772.2849657774564</v>
      </c>
    </row>
    <row r="39" spans="1:42">
      <c r="A39" s="161">
        <v>44927</v>
      </c>
      <c r="B39" s="171">
        <v>1073113.51</v>
      </c>
      <c r="C39" s="163">
        <v>361221.24</v>
      </c>
      <c r="D39" s="171">
        <v>89310.19</v>
      </c>
      <c r="E39" s="171">
        <v>89310.16</v>
      </c>
      <c r="F39" s="164">
        <v>2.1100000000000001E-2</v>
      </c>
      <c r="G39" s="164">
        <v>2.1100000000000001E-2</v>
      </c>
      <c r="H39" s="164">
        <v>2.7699999999999999E-2</v>
      </c>
      <c r="I39" s="164">
        <v>1.95E-2</v>
      </c>
      <c r="J39" s="163">
        <f t="shared" si="13"/>
        <v>1886.8912550833336</v>
      </c>
      <c r="K39" s="163">
        <f t="shared" si="13"/>
        <v>635.14734699999997</v>
      </c>
      <c r="L39" s="163">
        <f t="shared" si="13"/>
        <v>206.15768858333334</v>
      </c>
      <c r="M39" s="163">
        <f t="shared" si="13"/>
        <v>145.12901000000002</v>
      </c>
      <c r="N39" s="164">
        <v>0.04</v>
      </c>
      <c r="O39" s="164">
        <v>0.04</v>
      </c>
      <c r="P39" s="164">
        <v>0.04</v>
      </c>
      <c r="Q39" s="164">
        <v>0.04</v>
      </c>
      <c r="R39" s="163">
        <f t="shared" si="14"/>
        <v>3577.0450333333333</v>
      </c>
      <c r="S39" s="163">
        <f t="shared" si="14"/>
        <v>1204.0708</v>
      </c>
      <c r="T39" s="163">
        <f t="shared" si="14"/>
        <v>297.70063333333331</v>
      </c>
      <c r="U39" s="163">
        <f t="shared" si="14"/>
        <v>297.70053333333334</v>
      </c>
      <c r="V39" s="171">
        <f t="shared" si="15"/>
        <v>-1690.1537782499997</v>
      </c>
      <c r="W39" s="171">
        <f t="shared" si="15"/>
        <v>-568.92345299999999</v>
      </c>
      <c r="X39" s="171">
        <f t="shared" si="15"/>
        <v>-91.542944749999975</v>
      </c>
      <c r="Y39" s="171">
        <f t="shared" si="15"/>
        <v>-152.57152333333332</v>
      </c>
      <c r="Z39" s="163">
        <f t="shared" ref="Z39:AC48" si="21">Z38+V39</f>
        <v>-35382.839010750009</v>
      </c>
      <c r="AA39" s="163">
        <f t="shared" si="21"/>
        <v>-11909.770094249998</v>
      </c>
      <c r="AB39" s="163">
        <f t="shared" si="21"/>
        <v>-1608.9226867500004</v>
      </c>
      <c r="AC39" s="163">
        <f t="shared" si="21"/>
        <v>-3194.0364616666661</v>
      </c>
      <c r="AD39" s="163">
        <f t="shared" si="3"/>
        <v>-52095.56825341667</v>
      </c>
      <c r="AE39" s="165">
        <v>0.21</v>
      </c>
      <c r="AF39" s="166">
        <f t="shared" ref="AF39:AF50" si="22">SUM(Z39:AC39)*-AE39</f>
        <v>10940.069333217501</v>
      </c>
      <c r="AG39" s="166">
        <f t="shared" ref="AG39:AG48" si="23">AG38</f>
        <v>0</v>
      </c>
      <c r="AH39" s="168">
        <v>0.14219887751973773</v>
      </c>
      <c r="AI39" s="168">
        <v>1</v>
      </c>
      <c r="AJ39" s="163">
        <f t="shared" ref="AJ39:AJ48" si="24">((SUM(Z27:Z39)/13)*AI39)+((SUM(AA27:AA39)/13)*AI39)+((SUM(AB27:AB39)/13)*AI39)+((SUM(AC27:AC39)/13)*AI39)+((AF39+AF27+AG27+AG39)/2*AH39)</f>
        <v>-38047.495357566739</v>
      </c>
      <c r="AK39" s="164">
        <v>8.653100142272907E-2</v>
      </c>
      <c r="AL39" s="164">
        <v>3.2637404272758387E-2</v>
      </c>
      <c r="AM39" s="164">
        <f t="shared" si="4"/>
        <v>0.16556084920192848</v>
      </c>
      <c r="AN39" s="169">
        <f t="shared" si="5"/>
        <v>-3292.2878749168854</v>
      </c>
      <c r="AO39" s="169">
        <f t="shared" si="6"/>
        <v>-545.07397638845202</v>
      </c>
      <c r="AP39" s="170"/>
    </row>
    <row r="40" spans="1:42">
      <c r="A40" s="161">
        <v>44958</v>
      </c>
      <c r="B40" s="171">
        <v>1073113.51</v>
      </c>
      <c r="C40" s="163">
        <v>361221.24</v>
      </c>
      <c r="D40" s="171">
        <v>89310.19</v>
      </c>
      <c r="E40" s="171">
        <v>89310.16</v>
      </c>
      <c r="F40" s="164">
        <v>2.1100000000000001E-2</v>
      </c>
      <c r="G40" s="164">
        <v>2.1100000000000001E-2</v>
      </c>
      <c r="H40" s="164">
        <v>2.7699999999999999E-2</v>
      </c>
      <c r="I40" s="164">
        <v>1.95E-2</v>
      </c>
      <c r="J40" s="163">
        <f t="shared" si="13"/>
        <v>1886.8912550833336</v>
      </c>
      <c r="K40" s="163">
        <f t="shared" si="13"/>
        <v>635.14734699999997</v>
      </c>
      <c r="L40" s="163">
        <f t="shared" si="13"/>
        <v>206.15768858333334</v>
      </c>
      <c r="M40" s="163">
        <f t="shared" si="13"/>
        <v>145.12901000000002</v>
      </c>
      <c r="N40" s="164">
        <v>0.04</v>
      </c>
      <c r="O40" s="164">
        <v>0.04</v>
      </c>
      <c r="P40" s="164">
        <v>0.04</v>
      </c>
      <c r="Q40" s="164">
        <v>0.04</v>
      </c>
      <c r="R40" s="163">
        <f t="shared" si="14"/>
        <v>3577.0450333333333</v>
      </c>
      <c r="S40" s="163">
        <f t="shared" si="14"/>
        <v>1204.0708</v>
      </c>
      <c r="T40" s="163">
        <f t="shared" si="14"/>
        <v>297.70063333333331</v>
      </c>
      <c r="U40" s="163">
        <f t="shared" si="14"/>
        <v>297.70053333333334</v>
      </c>
      <c r="V40" s="171">
        <f t="shared" si="15"/>
        <v>-1690.1537782499997</v>
      </c>
      <c r="W40" s="171">
        <f t="shared" si="15"/>
        <v>-568.92345299999999</v>
      </c>
      <c r="X40" s="171">
        <f t="shared" si="15"/>
        <v>-91.542944749999975</v>
      </c>
      <c r="Y40" s="171">
        <f t="shared" si="15"/>
        <v>-152.57152333333332</v>
      </c>
      <c r="Z40" s="163">
        <f t="shared" si="21"/>
        <v>-37072.992789000011</v>
      </c>
      <c r="AA40" s="163">
        <f t="shared" si="21"/>
        <v>-12478.693547249997</v>
      </c>
      <c r="AB40" s="163">
        <f t="shared" si="21"/>
        <v>-1700.4656315000004</v>
      </c>
      <c r="AC40" s="163">
        <f t="shared" si="21"/>
        <v>-3346.6079849999996</v>
      </c>
      <c r="AD40" s="163">
        <f t="shared" si="3"/>
        <v>-54598.759952750006</v>
      </c>
      <c r="AE40" s="165">
        <v>0.21</v>
      </c>
      <c r="AF40" s="166">
        <f t="shared" si="22"/>
        <v>11465.739590077503</v>
      </c>
      <c r="AG40" s="166">
        <f t="shared" si="23"/>
        <v>0</v>
      </c>
      <c r="AH40" s="168">
        <v>0.14219887751973773</v>
      </c>
      <c r="AI40" s="168">
        <v>1</v>
      </c>
      <c r="AJ40" s="163">
        <f t="shared" si="24"/>
        <v>-40259.543278978294</v>
      </c>
      <c r="AK40" s="164">
        <v>8.653100142272907E-2</v>
      </c>
      <c r="AL40" s="164">
        <v>3.2637404272758387E-2</v>
      </c>
      <c r="AM40" s="164">
        <f t="shared" si="4"/>
        <v>0.16556084920192848</v>
      </c>
      <c r="AN40" s="169">
        <f t="shared" si="5"/>
        <v>-3483.6985967516935</v>
      </c>
      <c r="AO40" s="169">
        <f t="shared" si="6"/>
        <v>-576.76409804177695</v>
      </c>
      <c r="AP40" s="170">
        <f t="shared" ref="AP40:AP50" si="25">SUM(AN40:AO40)</f>
        <v>-4060.4626947934703</v>
      </c>
    </row>
    <row r="41" spans="1:42">
      <c r="A41" s="161">
        <v>44986</v>
      </c>
      <c r="B41" s="171">
        <v>1073113.51</v>
      </c>
      <c r="C41" s="163">
        <v>361221.24</v>
      </c>
      <c r="D41" s="171">
        <v>89310.19</v>
      </c>
      <c r="E41" s="171">
        <v>89310.16</v>
      </c>
      <c r="F41" s="164">
        <v>2.1100000000000001E-2</v>
      </c>
      <c r="G41" s="164">
        <v>2.1100000000000001E-2</v>
      </c>
      <c r="H41" s="164">
        <v>2.7699999999999999E-2</v>
      </c>
      <c r="I41" s="164">
        <v>1.95E-2</v>
      </c>
      <c r="J41" s="163">
        <f t="shared" si="13"/>
        <v>1886.8912550833336</v>
      </c>
      <c r="K41" s="163">
        <f t="shared" si="13"/>
        <v>635.14734699999997</v>
      </c>
      <c r="L41" s="163">
        <f t="shared" si="13"/>
        <v>206.15768858333334</v>
      </c>
      <c r="M41" s="163">
        <f t="shared" si="13"/>
        <v>145.12901000000002</v>
      </c>
      <c r="N41" s="164">
        <v>4.87E-2</v>
      </c>
      <c r="O41" s="164">
        <v>4.8599999999999997E-2</v>
      </c>
      <c r="P41" s="164">
        <v>5.3499999999999999E-2</v>
      </c>
      <c r="Q41" s="164">
        <v>5.3499999999999999E-2</v>
      </c>
      <c r="R41" s="163">
        <f t="shared" si="14"/>
        <v>4355.0523280833331</v>
      </c>
      <c r="S41" s="163">
        <f t="shared" si="14"/>
        <v>1462.9460219999999</v>
      </c>
      <c r="T41" s="163">
        <f t="shared" si="14"/>
        <v>398.17459708333331</v>
      </c>
      <c r="U41" s="163">
        <f t="shared" si="14"/>
        <v>398.17446333333334</v>
      </c>
      <c r="V41" s="171">
        <f t="shared" si="15"/>
        <v>-2468.1610729999993</v>
      </c>
      <c r="W41" s="171">
        <f t="shared" si="15"/>
        <v>-827.79867499999989</v>
      </c>
      <c r="X41" s="171">
        <f t="shared" si="15"/>
        <v>-192.01690849999997</v>
      </c>
      <c r="Y41" s="171">
        <f t="shared" si="15"/>
        <v>-253.04545333333331</v>
      </c>
      <c r="Z41" s="163">
        <f t="shared" si="21"/>
        <v>-39541.153862000006</v>
      </c>
      <c r="AA41" s="163">
        <f t="shared" si="21"/>
        <v>-13306.492222249997</v>
      </c>
      <c r="AB41" s="163">
        <f t="shared" si="21"/>
        <v>-1892.4825400000004</v>
      </c>
      <c r="AC41" s="163">
        <f t="shared" si="21"/>
        <v>-3599.6534383333328</v>
      </c>
      <c r="AD41" s="163">
        <f t="shared" si="3"/>
        <v>-58339.782062583341</v>
      </c>
      <c r="AE41" s="165">
        <v>0.21</v>
      </c>
      <c r="AF41" s="166">
        <f t="shared" si="22"/>
        <v>12251.3542331425</v>
      </c>
      <c r="AG41" s="166">
        <f t="shared" si="23"/>
        <v>0</v>
      </c>
      <c r="AH41" s="168">
        <v>0.14219887751973773</v>
      </c>
      <c r="AI41" s="168">
        <v>1</v>
      </c>
      <c r="AJ41" s="163">
        <f t="shared" si="24"/>
        <v>-42548.360784858312</v>
      </c>
      <c r="AK41" s="164">
        <v>8.653100142272907E-2</v>
      </c>
      <c r="AL41" s="164">
        <v>3.2637404272758387E-2</v>
      </c>
      <c r="AM41" s="164">
        <f t="shared" si="4"/>
        <v>0.16556084920192848</v>
      </c>
      <c r="AN41" s="169">
        <f t="shared" si="5"/>
        <v>-3681.7522676093645</v>
      </c>
      <c r="AO41" s="169">
        <f t="shared" si="6"/>
        <v>-609.5540319765322</v>
      </c>
      <c r="AP41" s="170">
        <f t="shared" si="25"/>
        <v>-4291.3062995858963</v>
      </c>
    </row>
    <row r="42" spans="1:42">
      <c r="A42" s="161">
        <v>45017</v>
      </c>
      <c r="B42" s="171">
        <v>1073113.51</v>
      </c>
      <c r="C42" s="163">
        <v>361221.24</v>
      </c>
      <c r="D42" s="171">
        <v>89310.19</v>
      </c>
      <c r="E42" s="171">
        <v>89310.16</v>
      </c>
      <c r="F42" s="164">
        <v>2.1100000000000001E-2</v>
      </c>
      <c r="G42" s="164">
        <v>2.1100000000000001E-2</v>
      </c>
      <c r="H42" s="164">
        <v>2.7699999999999999E-2</v>
      </c>
      <c r="I42" s="164">
        <v>1.95E-2</v>
      </c>
      <c r="J42" s="163">
        <f t="shared" si="13"/>
        <v>1886.8912550833336</v>
      </c>
      <c r="K42" s="163">
        <f t="shared" si="13"/>
        <v>635.14734699999997</v>
      </c>
      <c r="L42" s="163">
        <f t="shared" si="13"/>
        <v>206.15768858333334</v>
      </c>
      <c r="M42" s="163">
        <f t="shared" si="13"/>
        <v>145.12901000000002</v>
      </c>
      <c r="N42" s="164">
        <v>4.87E-2</v>
      </c>
      <c r="O42" s="164">
        <v>4.8599999999999997E-2</v>
      </c>
      <c r="P42" s="164">
        <v>5.3499999999999999E-2</v>
      </c>
      <c r="Q42" s="164">
        <v>5.3499999999999999E-2</v>
      </c>
      <c r="R42" s="163">
        <f t="shared" si="14"/>
        <v>4355.0523280833331</v>
      </c>
      <c r="S42" s="163">
        <f t="shared" si="14"/>
        <v>1462.9460219999999</v>
      </c>
      <c r="T42" s="163">
        <f t="shared" si="14"/>
        <v>398.17459708333331</v>
      </c>
      <c r="U42" s="163">
        <f t="shared" si="14"/>
        <v>398.17446333333334</v>
      </c>
      <c r="V42" s="171">
        <f t="shared" si="15"/>
        <v>-2468.1610729999993</v>
      </c>
      <c r="W42" s="171">
        <f t="shared" si="15"/>
        <v>-827.79867499999989</v>
      </c>
      <c r="X42" s="171">
        <f t="shared" si="15"/>
        <v>-192.01690849999997</v>
      </c>
      <c r="Y42" s="171">
        <f t="shared" si="15"/>
        <v>-253.04545333333331</v>
      </c>
      <c r="Z42" s="163">
        <f t="shared" si="21"/>
        <v>-42009.314935000002</v>
      </c>
      <c r="AA42" s="163">
        <f t="shared" si="21"/>
        <v>-14134.290897249997</v>
      </c>
      <c r="AB42" s="163">
        <f t="shared" si="21"/>
        <v>-2084.4994485000002</v>
      </c>
      <c r="AC42" s="163">
        <f t="shared" si="21"/>
        <v>-3852.698891666666</v>
      </c>
      <c r="AD42" s="163">
        <f t="shared" si="3"/>
        <v>-62080.804172416669</v>
      </c>
      <c r="AE42" s="165">
        <v>0.21</v>
      </c>
      <c r="AF42" s="166">
        <f t="shared" si="22"/>
        <v>13036.9688762075</v>
      </c>
      <c r="AG42" s="166">
        <f t="shared" si="23"/>
        <v>0</v>
      </c>
      <c r="AH42" s="168">
        <v>0.14219887751973773</v>
      </c>
      <c r="AI42" s="168">
        <v>1</v>
      </c>
      <c r="AJ42" s="163">
        <f t="shared" si="24"/>
        <v>-44932.427183219108</v>
      </c>
      <c r="AK42" s="164">
        <v>8.653100142272907E-2</v>
      </c>
      <c r="AL42" s="164">
        <v>3.2637404272758387E-2</v>
      </c>
      <c r="AM42" s="164">
        <f t="shared" si="4"/>
        <v>0.16556084920192848</v>
      </c>
      <c r="AN42" s="169">
        <f t="shared" si="5"/>
        <v>-3888.047920517803</v>
      </c>
      <c r="AO42" s="169">
        <f t="shared" si="6"/>
        <v>-643.7085154587196</v>
      </c>
      <c r="AP42" s="170">
        <f t="shared" si="25"/>
        <v>-4531.7564359765229</v>
      </c>
    </row>
    <row r="43" spans="1:42">
      <c r="A43" s="161">
        <v>45047</v>
      </c>
      <c r="B43" s="171">
        <v>1073113.51</v>
      </c>
      <c r="C43" s="163">
        <v>361221.24</v>
      </c>
      <c r="D43" s="171">
        <v>89310.19</v>
      </c>
      <c r="E43" s="171">
        <v>89310.16</v>
      </c>
      <c r="F43" s="164">
        <v>2.1100000000000001E-2</v>
      </c>
      <c r="G43" s="164">
        <v>2.1100000000000001E-2</v>
      </c>
      <c r="H43" s="164">
        <v>2.7699999999999999E-2</v>
      </c>
      <c r="I43" s="164">
        <v>1.95E-2</v>
      </c>
      <c r="J43" s="163">
        <f t="shared" si="13"/>
        <v>1886.8912550833336</v>
      </c>
      <c r="K43" s="163">
        <f t="shared" si="13"/>
        <v>635.14734699999997</v>
      </c>
      <c r="L43" s="163">
        <f t="shared" si="13"/>
        <v>206.15768858333334</v>
      </c>
      <c r="M43" s="163">
        <f t="shared" si="13"/>
        <v>145.12901000000002</v>
      </c>
      <c r="N43" s="164">
        <v>4.87E-2</v>
      </c>
      <c r="O43" s="164">
        <v>4.8599999999999997E-2</v>
      </c>
      <c r="P43" s="164">
        <v>5.3499999999999999E-2</v>
      </c>
      <c r="Q43" s="164">
        <v>5.3499999999999999E-2</v>
      </c>
      <c r="R43" s="163">
        <f t="shared" si="14"/>
        <v>4355.0523280833331</v>
      </c>
      <c r="S43" s="163">
        <f t="shared" si="14"/>
        <v>1462.9460219999999</v>
      </c>
      <c r="T43" s="163">
        <f t="shared" si="14"/>
        <v>398.17459708333331</v>
      </c>
      <c r="U43" s="163">
        <f t="shared" si="14"/>
        <v>398.17446333333334</v>
      </c>
      <c r="V43" s="171">
        <f t="shared" si="15"/>
        <v>-2468.1610729999993</v>
      </c>
      <c r="W43" s="171">
        <f t="shared" si="15"/>
        <v>-827.79867499999989</v>
      </c>
      <c r="X43" s="171">
        <f t="shared" si="15"/>
        <v>-192.01690849999997</v>
      </c>
      <c r="Y43" s="171">
        <f t="shared" si="15"/>
        <v>-253.04545333333331</v>
      </c>
      <c r="Z43" s="163">
        <f t="shared" si="21"/>
        <v>-44477.476007999998</v>
      </c>
      <c r="AA43" s="163">
        <f t="shared" si="21"/>
        <v>-14962.089572249997</v>
      </c>
      <c r="AB43" s="163">
        <f t="shared" si="21"/>
        <v>-2276.516357</v>
      </c>
      <c r="AC43" s="163">
        <f t="shared" si="21"/>
        <v>-4105.7443449999992</v>
      </c>
      <c r="AD43" s="163">
        <f t="shared" si="3"/>
        <v>-65821.826282249996</v>
      </c>
      <c r="AE43" s="165">
        <v>0.21</v>
      </c>
      <c r="AF43" s="166">
        <f t="shared" si="22"/>
        <v>13822.583519272499</v>
      </c>
      <c r="AG43" s="166">
        <f t="shared" si="23"/>
        <v>0</v>
      </c>
      <c r="AH43" s="168">
        <v>0.14219887751973773</v>
      </c>
      <c r="AI43" s="168">
        <v>1</v>
      </c>
      <c r="AJ43" s="163">
        <f t="shared" si="24"/>
        <v>-47411.74247406068</v>
      </c>
      <c r="AK43" s="164">
        <v>8.653100142272907E-2</v>
      </c>
      <c r="AL43" s="164">
        <v>3.2637404272758387E-2</v>
      </c>
      <c r="AM43" s="164">
        <f t="shared" si="4"/>
        <v>0.16556084920192848</v>
      </c>
      <c r="AN43" s="169">
        <f t="shared" si="5"/>
        <v>-4102.5855554770087</v>
      </c>
      <c r="AO43" s="169">
        <f t="shared" si="6"/>
        <v>-679.22754848833904</v>
      </c>
      <c r="AP43" s="170">
        <f t="shared" si="25"/>
        <v>-4781.8131039653481</v>
      </c>
    </row>
    <row r="44" spans="1:42">
      <c r="A44" s="161">
        <v>45078</v>
      </c>
      <c r="B44" s="171">
        <v>1073113.51</v>
      </c>
      <c r="C44" s="163">
        <v>361221.24</v>
      </c>
      <c r="D44" s="171">
        <v>89310.19</v>
      </c>
      <c r="E44" s="171">
        <v>89310.16</v>
      </c>
      <c r="F44" s="164">
        <v>2.1100000000000001E-2</v>
      </c>
      <c r="G44" s="164">
        <v>2.1100000000000001E-2</v>
      </c>
      <c r="H44" s="164">
        <v>2.7699999999999999E-2</v>
      </c>
      <c r="I44" s="164">
        <v>1.95E-2</v>
      </c>
      <c r="J44" s="163">
        <f t="shared" si="13"/>
        <v>1886.8912550833336</v>
      </c>
      <c r="K44" s="163">
        <f t="shared" si="13"/>
        <v>635.14734699999997</v>
      </c>
      <c r="L44" s="163">
        <f t="shared" si="13"/>
        <v>206.15768858333334</v>
      </c>
      <c r="M44" s="163">
        <f t="shared" si="13"/>
        <v>145.12901000000002</v>
      </c>
      <c r="N44" s="164">
        <v>4.87E-2</v>
      </c>
      <c r="O44" s="164">
        <v>4.8599999999999997E-2</v>
      </c>
      <c r="P44" s="164">
        <v>5.3499999999999999E-2</v>
      </c>
      <c r="Q44" s="164">
        <v>5.3499999999999999E-2</v>
      </c>
      <c r="R44" s="163">
        <f t="shared" si="14"/>
        <v>4355.0523280833331</v>
      </c>
      <c r="S44" s="163">
        <f t="shared" si="14"/>
        <v>1462.9460219999999</v>
      </c>
      <c r="T44" s="163">
        <f t="shared" si="14"/>
        <v>398.17459708333331</v>
      </c>
      <c r="U44" s="163">
        <f t="shared" si="14"/>
        <v>398.17446333333334</v>
      </c>
      <c r="V44" s="171">
        <f t="shared" si="15"/>
        <v>-2468.1610729999993</v>
      </c>
      <c r="W44" s="171">
        <f t="shared" si="15"/>
        <v>-827.79867499999989</v>
      </c>
      <c r="X44" s="171">
        <f t="shared" si="15"/>
        <v>-192.01690849999997</v>
      </c>
      <c r="Y44" s="171">
        <f t="shared" si="15"/>
        <v>-253.04545333333331</v>
      </c>
      <c r="Z44" s="163">
        <f t="shared" si="21"/>
        <v>-46945.637080999993</v>
      </c>
      <c r="AA44" s="163">
        <f t="shared" si="21"/>
        <v>-15789.888247249997</v>
      </c>
      <c r="AB44" s="163">
        <f t="shared" si="21"/>
        <v>-2468.5332654999997</v>
      </c>
      <c r="AC44" s="163">
        <f t="shared" si="21"/>
        <v>-4358.7897983333323</v>
      </c>
      <c r="AD44" s="163">
        <f t="shared" si="3"/>
        <v>-69562.848392083324</v>
      </c>
      <c r="AE44" s="165">
        <v>0.21</v>
      </c>
      <c r="AF44" s="166">
        <f t="shared" si="22"/>
        <v>14608.198162337498</v>
      </c>
      <c r="AG44" s="166">
        <f t="shared" si="23"/>
        <v>0</v>
      </c>
      <c r="AH44" s="168">
        <v>0.14219887751973773</v>
      </c>
      <c r="AI44" s="168">
        <v>1</v>
      </c>
      <c r="AJ44" s="163">
        <f t="shared" si="24"/>
        <v>-49986.306657383007</v>
      </c>
      <c r="AK44" s="164">
        <v>8.653100142272907E-2</v>
      </c>
      <c r="AL44" s="164">
        <v>3.2637404272758387E-2</v>
      </c>
      <c r="AM44" s="164">
        <f t="shared" si="4"/>
        <v>0.16556084920192848</v>
      </c>
      <c r="AN44" s="169">
        <f t="shared" si="5"/>
        <v>-4325.3651724869806</v>
      </c>
      <c r="AO44" s="169">
        <f t="shared" si="6"/>
        <v>-716.1111310653904</v>
      </c>
      <c r="AP44" s="170">
        <f t="shared" si="25"/>
        <v>-5041.4763035523711</v>
      </c>
    </row>
    <row r="45" spans="1:42">
      <c r="A45" s="161">
        <v>45108</v>
      </c>
      <c r="B45" s="171">
        <v>1073690.97</v>
      </c>
      <c r="C45" s="163">
        <v>361415.62</v>
      </c>
      <c r="D45" s="171">
        <v>89358.25</v>
      </c>
      <c r="E45" s="171">
        <v>89358.22</v>
      </c>
      <c r="F45" s="164">
        <v>2.1100000000000001E-2</v>
      </c>
      <c r="G45" s="164">
        <v>2.1100000000000001E-2</v>
      </c>
      <c r="H45" s="164">
        <v>2.7699999999999999E-2</v>
      </c>
      <c r="I45" s="164">
        <v>1.95E-2</v>
      </c>
      <c r="J45" s="163">
        <f t="shared" ref="J45:M50" si="26">F45*B45/12</f>
        <v>1887.9066222499998</v>
      </c>
      <c r="K45" s="163">
        <f t="shared" si="26"/>
        <v>635.48913183333332</v>
      </c>
      <c r="L45" s="163">
        <f t="shared" si="26"/>
        <v>206.26862708333331</v>
      </c>
      <c r="M45" s="163">
        <f t="shared" si="26"/>
        <v>145.20710750000001</v>
      </c>
      <c r="N45" s="164">
        <v>4.87E-2</v>
      </c>
      <c r="O45" s="164">
        <v>4.8599999999999997E-2</v>
      </c>
      <c r="P45" s="164">
        <v>5.3499999999999999E-2</v>
      </c>
      <c r="Q45" s="164">
        <v>5.3499999999999999E-2</v>
      </c>
      <c r="R45" s="163">
        <f t="shared" ref="R45:U50" si="27">N45*B45/12</f>
        <v>4357.3958532500001</v>
      </c>
      <c r="S45" s="163">
        <f t="shared" si="27"/>
        <v>1463.7332610000001</v>
      </c>
      <c r="T45" s="163">
        <f t="shared" si="27"/>
        <v>398.38886458333332</v>
      </c>
      <c r="U45" s="163">
        <f t="shared" si="27"/>
        <v>398.38873083333334</v>
      </c>
      <c r="V45" s="171">
        <f t="shared" ref="V45:Y50" si="28">J45-R45</f>
        <v>-2469.4892310000005</v>
      </c>
      <c r="W45" s="171">
        <f t="shared" si="28"/>
        <v>-828.24412916666677</v>
      </c>
      <c r="X45" s="171">
        <f t="shared" si="28"/>
        <v>-192.1202375</v>
      </c>
      <c r="Y45" s="171">
        <f t="shared" si="28"/>
        <v>-253.18162333333333</v>
      </c>
      <c r="Z45" s="163">
        <f t="shared" si="21"/>
        <v>-49415.126311999993</v>
      </c>
      <c r="AA45" s="163">
        <f t="shared" si="21"/>
        <v>-16618.132376416663</v>
      </c>
      <c r="AB45" s="163">
        <f t="shared" si="21"/>
        <v>-2660.6535029999995</v>
      </c>
      <c r="AC45" s="163">
        <f t="shared" si="21"/>
        <v>-4611.9714216666653</v>
      </c>
      <c r="AD45" s="163">
        <f t="shared" si="3"/>
        <v>-73305.883613083322</v>
      </c>
      <c r="AE45" s="165">
        <v>0.21</v>
      </c>
      <c r="AF45" s="166">
        <f t="shared" si="22"/>
        <v>15394.235558747494</v>
      </c>
      <c r="AG45" s="166">
        <f t="shared" si="23"/>
        <v>0</v>
      </c>
      <c r="AH45" s="168">
        <v>0.14219887751973773</v>
      </c>
      <c r="AI45" s="168">
        <v>1</v>
      </c>
      <c r="AJ45" s="163">
        <f t="shared" si="24"/>
        <v>-52657.158073140665</v>
      </c>
      <c r="AK45" s="164">
        <v>8.653100142272907E-2</v>
      </c>
      <c r="AL45" s="164">
        <v>3.2637404272758387E-2</v>
      </c>
      <c r="AM45" s="164">
        <f t="shared" si="4"/>
        <v>0.16556084920192848</v>
      </c>
      <c r="AN45" s="169">
        <f t="shared" si="5"/>
        <v>-4556.4766201438042</v>
      </c>
      <c r="AO45" s="169">
        <f t="shared" si="6"/>
        <v>-754.37413859974117</v>
      </c>
      <c r="AP45" s="170">
        <f t="shared" si="25"/>
        <v>-5310.8507587435452</v>
      </c>
    </row>
    <row r="46" spans="1:42">
      <c r="A46" s="161">
        <v>45139</v>
      </c>
      <c r="B46" s="171">
        <v>1073690.97</v>
      </c>
      <c r="C46" s="163">
        <v>361415.62</v>
      </c>
      <c r="D46" s="171">
        <v>89358.25</v>
      </c>
      <c r="E46" s="171">
        <v>89358.22</v>
      </c>
      <c r="F46" s="164">
        <v>2.1100000000000001E-2</v>
      </c>
      <c r="G46" s="164">
        <v>2.1100000000000001E-2</v>
      </c>
      <c r="H46" s="164">
        <v>2.7699999999999999E-2</v>
      </c>
      <c r="I46" s="164">
        <v>1.95E-2</v>
      </c>
      <c r="J46" s="163">
        <f t="shared" si="26"/>
        <v>1887.9066222499998</v>
      </c>
      <c r="K46" s="163">
        <f t="shared" si="26"/>
        <v>635.48913183333332</v>
      </c>
      <c r="L46" s="163">
        <f t="shared" si="26"/>
        <v>206.26862708333331</v>
      </c>
      <c r="M46" s="163">
        <f t="shared" si="26"/>
        <v>145.20710750000001</v>
      </c>
      <c r="N46" s="164">
        <v>4.87E-2</v>
      </c>
      <c r="O46" s="164">
        <v>4.8599999999999997E-2</v>
      </c>
      <c r="P46" s="164">
        <v>5.3499999999999999E-2</v>
      </c>
      <c r="Q46" s="164">
        <v>5.3499999999999999E-2</v>
      </c>
      <c r="R46" s="163">
        <f t="shared" si="27"/>
        <v>4357.3958532500001</v>
      </c>
      <c r="S46" s="163">
        <f t="shared" si="27"/>
        <v>1463.7332610000001</v>
      </c>
      <c r="T46" s="163">
        <f t="shared" si="27"/>
        <v>398.38886458333332</v>
      </c>
      <c r="U46" s="163">
        <f t="shared" si="27"/>
        <v>398.38873083333334</v>
      </c>
      <c r="V46" s="171">
        <f t="shared" si="28"/>
        <v>-2469.4892310000005</v>
      </c>
      <c r="W46" s="171">
        <f t="shared" si="28"/>
        <v>-828.24412916666677</v>
      </c>
      <c r="X46" s="171">
        <f t="shared" si="28"/>
        <v>-192.1202375</v>
      </c>
      <c r="Y46" s="171">
        <f t="shared" si="28"/>
        <v>-253.18162333333333</v>
      </c>
      <c r="Z46" s="163">
        <f t="shared" si="21"/>
        <v>-51884.615542999993</v>
      </c>
      <c r="AA46" s="163">
        <f t="shared" si="21"/>
        <v>-17446.376505583328</v>
      </c>
      <c r="AB46" s="163">
        <f t="shared" si="21"/>
        <v>-2852.7737404999993</v>
      </c>
      <c r="AC46" s="163">
        <f t="shared" si="21"/>
        <v>-4865.1530449999982</v>
      </c>
      <c r="AD46" s="163">
        <f t="shared" si="3"/>
        <v>-77048.918834083321</v>
      </c>
      <c r="AE46" s="165">
        <v>0.21</v>
      </c>
      <c r="AF46" s="166">
        <f t="shared" si="22"/>
        <v>16180.272955157494</v>
      </c>
      <c r="AG46" s="166">
        <f t="shared" si="23"/>
        <v>0</v>
      </c>
      <c r="AH46" s="168">
        <v>0.14219887751973773</v>
      </c>
      <c r="AI46" s="168">
        <v>1</v>
      </c>
      <c r="AJ46" s="163">
        <f t="shared" si="24"/>
        <v>-55428.119757808585</v>
      </c>
      <c r="AK46" s="164">
        <v>8.653100142272907E-2</v>
      </c>
      <c r="AL46" s="164">
        <v>3.2637404272758387E-2</v>
      </c>
      <c r="AM46" s="164">
        <f t="shared" si="4"/>
        <v>0.16556084920192848</v>
      </c>
      <c r="AN46" s="169">
        <f t="shared" si="5"/>
        <v>-4796.2507096221316</v>
      </c>
      <c r="AO46" s="169">
        <f t="shared" si="6"/>
        <v>-794.07134047039222</v>
      </c>
      <c r="AP46" s="170">
        <f t="shared" si="25"/>
        <v>-5590.3220500925236</v>
      </c>
    </row>
    <row r="47" spans="1:42">
      <c r="A47" s="161">
        <v>45170</v>
      </c>
      <c r="B47" s="171">
        <v>1074894.3799999999</v>
      </c>
      <c r="C47" s="163">
        <v>361820.7</v>
      </c>
      <c r="D47" s="171">
        <v>89458.41</v>
      </c>
      <c r="E47" s="171">
        <v>89458.38</v>
      </c>
      <c r="F47" s="164">
        <v>2.1100000000000001E-2</v>
      </c>
      <c r="G47" s="164">
        <v>2.1100000000000001E-2</v>
      </c>
      <c r="H47" s="164">
        <v>2.7699999999999999E-2</v>
      </c>
      <c r="I47" s="164">
        <v>1.95E-2</v>
      </c>
      <c r="J47" s="163">
        <f t="shared" si="26"/>
        <v>1890.0226181666665</v>
      </c>
      <c r="K47" s="163">
        <f t="shared" si="26"/>
        <v>636.2013975000001</v>
      </c>
      <c r="L47" s="163">
        <f t="shared" si="26"/>
        <v>206.49982975</v>
      </c>
      <c r="M47" s="163">
        <f t="shared" si="26"/>
        <v>145.3698675</v>
      </c>
      <c r="N47" s="164">
        <v>4.87E-2</v>
      </c>
      <c r="O47" s="164">
        <v>4.8599999999999997E-2</v>
      </c>
      <c r="P47" s="164">
        <v>5.3499999999999999E-2</v>
      </c>
      <c r="Q47" s="164">
        <v>5.3499999999999999E-2</v>
      </c>
      <c r="R47" s="163">
        <f t="shared" si="27"/>
        <v>4362.2796921666659</v>
      </c>
      <c r="S47" s="163">
        <f t="shared" si="27"/>
        <v>1465.3738350000001</v>
      </c>
      <c r="T47" s="163">
        <f t="shared" si="27"/>
        <v>398.83541125000005</v>
      </c>
      <c r="U47" s="163">
        <f t="shared" si="27"/>
        <v>398.83527750000002</v>
      </c>
      <c r="V47" s="171">
        <f t="shared" si="28"/>
        <v>-2472.2570739999992</v>
      </c>
      <c r="W47" s="171">
        <f t="shared" si="28"/>
        <v>-829.1724375</v>
      </c>
      <c r="X47" s="171">
        <f t="shared" si="28"/>
        <v>-192.33558150000005</v>
      </c>
      <c r="Y47" s="171">
        <f t="shared" si="28"/>
        <v>-253.46541000000002</v>
      </c>
      <c r="Z47" s="163">
        <f t="shared" si="21"/>
        <v>-54356.872616999994</v>
      </c>
      <c r="AA47" s="163">
        <f t="shared" si="21"/>
        <v>-18275.54894308333</v>
      </c>
      <c r="AB47" s="163">
        <f t="shared" si="21"/>
        <v>-3045.1093219999993</v>
      </c>
      <c r="AC47" s="163">
        <f t="shared" si="21"/>
        <v>-5118.618454999998</v>
      </c>
      <c r="AD47" s="163">
        <f t="shared" si="3"/>
        <v>-80796.14933708332</v>
      </c>
      <c r="AE47" s="165">
        <v>0.21</v>
      </c>
      <c r="AF47" s="166">
        <f t="shared" si="22"/>
        <v>16967.191360787499</v>
      </c>
      <c r="AG47" s="166">
        <f t="shared" si="23"/>
        <v>0</v>
      </c>
      <c r="AH47" s="168">
        <v>0.14219887751973773</v>
      </c>
      <c r="AI47" s="168">
        <v>1</v>
      </c>
      <c r="AJ47" s="163">
        <f t="shared" si="24"/>
        <v>-58299.451786125668</v>
      </c>
      <c r="AK47" s="164">
        <v>8.653100142272907E-2</v>
      </c>
      <c r="AL47" s="164">
        <v>3.2637404272758387E-2</v>
      </c>
      <c r="AM47" s="164">
        <f t="shared" si="4"/>
        <v>0.16556084920192848</v>
      </c>
      <c r="AN47" s="169">
        <f t="shared" si="5"/>
        <v>-5044.7099454495647</v>
      </c>
      <c r="AO47" s="169">
        <f t="shared" si="6"/>
        <v>-835.20646254604424</v>
      </c>
      <c r="AP47" s="170">
        <f t="shared" si="25"/>
        <v>-5879.916407995609</v>
      </c>
    </row>
    <row r="48" spans="1:42">
      <c r="A48" s="161">
        <v>45200</v>
      </c>
      <c r="B48" s="171">
        <v>1073690.97</v>
      </c>
      <c r="C48" s="163">
        <v>361415.62</v>
      </c>
      <c r="D48" s="171">
        <v>89358.25</v>
      </c>
      <c r="E48" s="171">
        <v>89358.22</v>
      </c>
      <c r="F48" s="164">
        <v>2.1100000000000001E-2</v>
      </c>
      <c r="G48" s="164">
        <v>2.1100000000000001E-2</v>
      </c>
      <c r="H48" s="164">
        <v>2.7699999999999999E-2</v>
      </c>
      <c r="I48" s="164">
        <v>1.95E-2</v>
      </c>
      <c r="J48" s="163">
        <f t="shared" si="26"/>
        <v>1887.9066222499998</v>
      </c>
      <c r="K48" s="163">
        <f t="shared" si="26"/>
        <v>635.48913183333332</v>
      </c>
      <c r="L48" s="163">
        <f t="shared" si="26"/>
        <v>206.26862708333331</v>
      </c>
      <c r="M48" s="163">
        <f t="shared" si="26"/>
        <v>145.20710750000001</v>
      </c>
      <c r="N48" s="164">
        <v>4.87E-2</v>
      </c>
      <c r="O48" s="164">
        <v>4.8599999999999997E-2</v>
      </c>
      <c r="P48" s="164">
        <v>5.3499999999999999E-2</v>
      </c>
      <c r="Q48" s="164">
        <v>5.3499999999999999E-2</v>
      </c>
      <c r="R48" s="163">
        <f t="shared" si="27"/>
        <v>4357.3958532500001</v>
      </c>
      <c r="S48" s="163">
        <f t="shared" si="27"/>
        <v>1463.7332610000001</v>
      </c>
      <c r="T48" s="163">
        <f t="shared" si="27"/>
        <v>398.38886458333332</v>
      </c>
      <c r="U48" s="163">
        <f t="shared" si="27"/>
        <v>398.38873083333334</v>
      </c>
      <c r="V48" s="171">
        <f t="shared" si="28"/>
        <v>-2469.4892310000005</v>
      </c>
      <c r="W48" s="171">
        <f t="shared" si="28"/>
        <v>-828.24412916666677</v>
      </c>
      <c r="X48" s="171">
        <f t="shared" si="28"/>
        <v>-192.1202375</v>
      </c>
      <c r="Y48" s="171">
        <f t="shared" si="28"/>
        <v>-253.18162333333333</v>
      </c>
      <c r="Z48" s="163">
        <f t="shared" si="21"/>
        <v>-56826.361847999993</v>
      </c>
      <c r="AA48" s="163">
        <f t="shared" si="21"/>
        <v>-19103.793072249995</v>
      </c>
      <c r="AB48" s="163">
        <f t="shared" si="21"/>
        <v>-3237.2295594999991</v>
      </c>
      <c r="AC48" s="163">
        <f t="shared" si="21"/>
        <v>-5371.8000783333309</v>
      </c>
      <c r="AD48" s="163">
        <f t="shared" si="3"/>
        <v>-84539.184558083318</v>
      </c>
      <c r="AE48" s="165">
        <v>0.21</v>
      </c>
      <c r="AF48" s="166">
        <f t="shared" si="22"/>
        <v>17753.228757197496</v>
      </c>
      <c r="AG48" s="166">
        <f t="shared" si="23"/>
        <v>0</v>
      </c>
      <c r="AH48" s="168">
        <v>0.14219887751973773</v>
      </c>
      <c r="AI48" s="168">
        <v>1</v>
      </c>
      <c r="AJ48" s="163">
        <f t="shared" si="24"/>
        <v>-61270.956722614101</v>
      </c>
      <c r="AK48" s="164">
        <v>8.653100142272907E-2</v>
      </c>
      <c r="AL48" s="164">
        <v>3.2637404272758387E-2</v>
      </c>
      <c r="AM48" s="164">
        <f t="shared" si="4"/>
        <v>0.16556084920192848</v>
      </c>
      <c r="AN48" s="169">
        <f t="shared" si="5"/>
        <v>-5301.8372433364921</v>
      </c>
      <c r="AO48" s="169">
        <f t="shared" si="6"/>
        <v>-877.77667633720114</v>
      </c>
      <c r="AP48" s="170">
        <f t="shared" si="25"/>
        <v>-6179.6139196736931</v>
      </c>
    </row>
    <row r="49" spans="1:42">
      <c r="A49" s="161">
        <v>45231</v>
      </c>
      <c r="B49" s="171">
        <v>1073690.97</v>
      </c>
      <c r="C49" s="163">
        <v>361415.62</v>
      </c>
      <c r="D49" s="171">
        <v>89358.25</v>
      </c>
      <c r="E49" s="171">
        <v>89358.22</v>
      </c>
      <c r="F49" s="164">
        <v>2.1100000000000001E-2</v>
      </c>
      <c r="G49" s="164">
        <v>2.1100000000000001E-2</v>
      </c>
      <c r="H49" s="164">
        <v>2.7699999999999999E-2</v>
      </c>
      <c r="I49" s="164">
        <v>1.95E-2</v>
      </c>
      <c r="J49" s="163">
        <f t="shared" si="26"/>
        <v>1887.9066222499998</v>
      </c>
      <c r="K49" s="163">
        <f t="shared" si="26"/>
        <v>635.48913183333332</v>
      </c>
      <c r="L49" s="163">
        <f t="shared" si="26"/>
        <v>206.26862708333331</v>
      </c>
      <c r="M49" s="163">
        <f t="shared" si="26"/>
        <v>145.20710750000001</v>
      </c>
      <c r="N49" s="164">
        <v>4.87E-2</v>
      </c>
      <c r="O49" s="164">
        <v>4.8599999999999997E-2</v>
      </c>
      <c r="P49" s="164">
        <v>5.3499999999999999E-2</v>
      </c>
      <c r="Q49" s="164">
        <v>5.3499999999999999E-2</v>
      </c>
      <c r="R49" s="163">
        <f t="shared" si="27"/>
        <v>4357.3958532500001</v>
      </c>
      <c r="S49" s="163">
        <f t="shared" si="27"/>
        <v>1463.7332610000001</v>
      </c>
      <c r="T49" s="163">
        <f t="shared" si="27"/>
        <v>398.38886458333332</v>
      </c>
      <c r="U49" s="163">
        <f t="shared" si="27"/>
        <v>398.38873083333334</v>
      </c>
      <c r="V49" s="171">
        <f t="shared" si="28"/>
        <v>-2469.4892310000005</v>
      </c>
      <c r="W49" s="171">
        <f t="shared" si="28"/>
        <v>-828.24412916666677</v>
      </c>
      <c r="X49" s="171">
        <f t="shared" si="28"/>
        <v>-192.1202375</v>
      </c>
      <c r="Y49" s="171">
        <f t="shared" si="28"/>
        <v>-253.18162333333333</v>
      </c>
      <c r="Z49" s="163">
        <f t="shared" ref="Z49:AC50" si="29">Z47+V49</f>
        <v>-56826.361847999993</v>
      </c>
      <c r="AA49" s="163">
        <f t="shared" si="29"/>
        <v>-19103.793072249995</v>
      </c>
      <c r="AB49" s="163">
        <f t="shared" si="29"/>
        <v>-3237.2295594999991</v>
      </c>
      <c r="AC49" s="163">
        <f t="shared" si="29"/>
        <v>-5371.8000783333309</v>
      </c>
      <c r="AD49" s="163">
        <f t="shared" si="3"/>
        <v>-84539.184558083318</v>
      </c>
      <c r="AE49" s="165">
        <v>0.21</v>
      </c>
      <c r="AF49" s="166">
        <f t="shared" si="22"/>
        <v>17753.228757197496</v>
      </c>
      <c r="AG49" s="166">
        <f>AG47</f>
        <v>0</v>
      </c>
      <c r="AH49" s="168">
        <v>0.14219887751973773</v>
      </c>
      <c r="AI49" s="168">
        <v>1</v>
      </c>
      <c r="AJ49" s="163">
        <f t="shared" ref="AJ49" si="30">((SUM(Z36:Z49)/13)*AI49)+((SUM(AA36:AA49)/13)*AI49)+((SUM(AB36:AB49)/13)*AI49)+((SUM(AC36:AC49)/13)*AI49)+((AF49+AF36+AG36+AG49)/2*AH49)</f>
        <v>-67773.970919389743</v>
      </c>
      <c r="AK49" s="164">
        <v>8.653100142272907E-2</v>
      </c>
      <c r="AL49" s="164">
        <v>3.2637404272758387E-2</v>
      </c>
      <c r="AM49" s="164">
        <f t="shared" si="4"/>
        <v>0.16556084920192848</v>
      </c>
      <c r="AN49" s="169">
        <f t="shared" si="5"/>
        <v>-5864.5495740497126</v>
      </c>
      <c r="AO49" s="169">
        <f t="shared" si="6"/>
        <v>-970.93980766647837</v>
      </c>
      <c r="AP49" s="170">
        <f t="shared" si="25"/>
        <v>-6835.489381716191</v>
      </c>
    </row>
    <row r="50" spans="1:42">
      <c r="A50" s="161">
        <v>45261</v>
      </c>
      <c r="B50" s="171">
        <v>1073690.97</v>
      </c>
      <c r="C50" s="163">
        <v>361415.62</v>
      </c>
      <c r="D50" s="171">
        <v>89358.25</v>
      </c>
      <c r="E50" s="171">
        <v>89358.22</v>
      </c>
      <c r="F50" s="164">
        <v>2.1100000000000001E-2</v>
      </c>
      <c r="G50" s="164">
        <v>2.1100000000000001E-2</v>
      </c>
      <c r="H50" s="164">
        <v>2.7699999999999999E-2</v>
      </c>
      <c r="I50" s="164">
        <v>1.95E-2</v>
      </c>
      <c r="J50" s="163">
        <f t="shared" si="26"/>
        <v>1887.9066222499998</v>
      </c>
      <c r="K50" s="163">
        <f t="shared" si="26"/>
        <v>635.48913183333332</v>
      </c>
      <c r="L50" s="163">
        <f t="shared" si="26"/>
        <v>206.26862708333331</v>
      </c>
      <c r="M50" s="163">
        <f t="shared" si="26"/>
        <v>145.20710750000001</v>
      </c>
      <c r="N50" s="164">
        <v>4.87E-2</v>
      </c>
      <c r="O50" s="164">
        <v>4.8599999999999997E-2</v>
      </c>
      <c r="P50" s="164">
        <v>5.3499999999999999E-2</v>
      </c>
      <c r="Q50" s="164">
        <v>5.3499999999999999E-2</v>
      </c>
      <c r="R50" s="163">
        <f t="shared" si="27"/>
        <v>4357.3958532500001</v>
      </c>
      <c r="S50" s="163">
        <f t="shared" si="27"/>
        <v>1463.7332610000001</v>
      </c>
      <c r="T50" s="163">
        <f t="shared" si="27"/>
        <v>398.38886458333332</v>
      </c>
      <c r="U50" s="163">
        <f t="shared" si="27"/>
        <v>398.38873083333334</v>
      </c>
      <c r="V50" s="171">
        <f t="shared" si="28"/>
        <v>-2469.4892310000005</v>
      </c>
      <c r="W50" s="171">
        <f t="shared" si="28"/>
        <v>-828.24412916666677</v>
      </c>
      <c r="X50" s="171">
        <f t="shared" si="28"/>
        <v>-192.1202375</v>
      </c>
      <c r="Y50" s="171">
        <f t="shared" si="28"/>
        <v>-253.18162333333333</v>
      </c>
      <c r="Z50" s="163">
        <f t="shared" si="29"/>
        <v>-59295.851078999993</v>
      </c>
      <c r="AA50" s="163">
        <f t="shared" si="29"/>
        <v>-19932.037201416661</v>
      </c>
      <c r="AB50" s="163">
        <f t="shared" si="29"/>
        <v>-3429.3497969999989</v>
      </c>
      <c r="AC50" s="163">
        <f t="shared" si="29"/>
        <v>-5624.9817016666639</v>
      </c>
      <c r="AD50" s="163">
        <f t="shared" si="3"/>
        <v>-88282.219779083316</v>
      </c>
      <c r="AE50" s="165">
        <v>0.21</v>
      </c>
      <c r="AF50" s="166">
        <f t="shared" si="22"/>
        <v>18539.266153607496</v>
      </c>
      <c r="AG50" s="166">
        <f>AG48</f>
        <v>0</v>
      </c>
      <c r="AH50" s="168">
        <v>0.14219887751973773</v>
      </c>
      <c r="AI50" s="168">
        <v>1</v>
      </c>
      <c r="AJ50" s="163">
        <f t="shared" ref="AJ50" si="31">((SUM(Z37:Z50)/13)*AI50)+((SUM(AA37:AA50)/13)*AI50)+((SUM(AB37:AB50)/13)*AI50)+((SUM(AC37:AC50)/13)*AI50)+((AF50+AF37+AG37+AG50)/2*AH50)</f>
        <v>-70882.041394929358</v>
      </c>
      <c r="AK50" s="164">
        <v>8.653100142272907E-2</v>
      </c>
      <c r="AL50" s="164">
        <v>3.2637404272758387E-2</v>
      </c>
      <c r="AM50" s="164">
        <f t="shared" si="4"/>
        <v>0.16556084920192848</v>
      </c>
      <c r="AN50" s="169">
        <f t="shared" si="5"/>
        <v>-6133.4940247905733</v>
      </c>
      <c r="AO50" s="169">
        <f t="shared" si="6"/>
        <v>-1015.4664793192816</v>
      </c>
      <c r="AP50" s="170">
        <f t="shared" si="25"/>
        <v>-7148.9605041098548</v>
      </c>
    </row>
    <row r="52" spans="1:42">
      <c r="B52" s="146">
        <f>SUM(B39:B50)/13</f>
        <v>990925.40692307695</v>
      </c>
      <c r="C52" s="146" t="s">
        <v>425</v>
      </c>
      <c r="D52" s="146">
        <f>SUM(D39:D50)/13</f>
        <v>82470.061538461538</v>
      </c>
      <c r="E52" s="146">
        <f>SUM(E39:E50)/13</f>
        <v>82470.033846153849</v>
      </c>
      <c r="R52" s="172"/>
      <c r="S52" s="172"/>
      <c r="T52" s="172"/>
      <c r="U52" s="172"/>
      <c r="V52" s="172">
        <f>SUM(V39:V50)</f>
        <v>-28072.655077499992</v>
      </c>
      <c r="W52" s="172">
        <f>SUM(W39:W50)</f>
        <v>-9419.4346893333332</v>
      </c>
      <c r="X52" s="172">
        <f>SUM(X39:X50)</f>
        <v>-2104.0902925</v>
      </c>
      <c r="Y52" s="172">
        <f>SUM(Y39:Y50)</f>
        <v>-2836.6983866666669</v>
      </c>
    </row>
    <row r="53" spans="1:42">
      <c r="W53" s="146" t="s">
        <v>479</v>
      </c>
      <c r="Y53" s="146">
        <f>SUM(V52:Y52)</f>
        <v>-42432.878445999988</v>
      </c>
    </row>
  </sheetData>
  <mergeCells count="8">
    <mergeCell ref="Z4:AC4"/>
    <mergeCell ref="AH4:AI4"/>
    <mergeCell ref="B4:E4"/>
    <mergeCell ref="F4:I4"/>
    <mergeCell ref="J4:M4"/>
    <mergeCell ref="N4:Q4"/>
    <mergeCell ref="R4:U4"/>
    <mergeCell ref="V4:Y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6FEFD-453C-4B7D-96BA-4C73543DDC8B}">
  <dimension ref="A1:AT70"/>
  <sheetViews>
    <sheetView workbookViewId="0">
      <pane xSplit="1" ySplit="6" topLeftCell="AG54" activePane="bottomRight" state="frozen"/>
      <selection activeCell="A71" sqref="A71"/>
      <selection pane="topRight" activeCell="A71" sqref="A71"/>
      <selection pane="bottomLeft" activeCell="A71" sqref="A71"/>
      <selection pane="bottomRight" activeCell="A69" sqref="A69"/>
    </sheetView>
  </sheetViews>
  <sheetFormatPr defaultRowHeight="13.2"/>
  <cols>
    <col min="1" max="1" width="8.6640625" style="120" customWidth="1"/>
    <col min="2" max="2" width="12.77734375" style="120" bestFit="1" customWidth="1"/>
    <col min="3" max="3" width="14.21875" style="120" bestFit="1" customWidth="1"/>
    <col min="4" max="4" width="15.77734375" style="120" bestFit="1" customWidth="1"/>
    <col min="5" max="5" width="18.21875" style="120" bestFit="1" customWidth="1"/>
    <col min="6" max="7" width="15.33203125" style="120" bestFit="1" customWidth="1"/>
    <col min="8" max="9" width="8.6640625" style="120" bestFit="1" customWidth="1"/>
    <col min="10" max="10" width="9.77734375" style="120" bestFit="1" customWidth="1"/>
    <col min="11" max="11" width="8.77734375" style="120" bestFit="1" customWidth="1"/>
    <col min="12" max="12" width="8.6640625" style="120" bestFit="1" customWidth="1"/>
    <col min="13" max="13" width="8.77734375" style="120" bestFit="1" customWidth="1"/>
    <col min="14" max="14" width="11.6640625" style="120" bestFit="1" customWidth="1"/>
    <col min="15" max="15" width="11.88671875" style="120" customWidth="1"/>
    <col min="16" max="16" width="13.21875" style="120" customWidth="1"/>
    <col min="17" max="18" width="12.44140625" style="120" customWidth="1"/>
    <col min="19" max="19" width="12.21875" style="120" customWidth="1"/>
    <col min="20" max="20" width="8.6640625" style="120" bestFit="1" customWidth="1"/>
    <col min="21" max="21" width="8.77734375" style="120" bestFit="1" customWidth="1"/>
    <col min="22" max="22" width="12.33203125" style="120" customWidth="1"/>
    <col min="23" max="23" width="9.44140625" style="120" bestFit="1" customWidth="1"/>
    <col min="24" max="24" width="10.44140625" style="120" bestFit="1" customWidth="1"/>
    <col min="25" max="26" width="9.44140625" style="120" bestFit="1" customWidth="1"/>
    <col min="27" max="27" width="9.33203125" style="120" bestFit="1" customWidth="1"/>
    <col min="28" max="28" width="12.44140625" style="120" bestFit="1" customWidth="1"/>
    <col min="29" max="29" width="10.77734375" style="120" bestFit="1" customWidth="1"/>
    <col min="30" max="30" width="11.33203125" style="120" bestFit="1" customWidth="1"/>
    <col min="31" max="31" width="9.77734375" style="120" bestFit="1" customWidth="1"/>
    <col min="32" max="32" width="12.44140625" style="120" customWidth="1"/>
    <col min="33" max="33" width="13.77734375" style="120" bestFit="1" customWidth="1"/>
    <col min="34" max="34" width="12.44140625" style="120" bestFit="1" customWidth="1"/>
    <col min="35" max="35" width="12.109375" style="120" bestFit="1" customWidth="1"/>
    <col min="36" max="36" width="10.6640625" style="120" bestFit="1" customWidth="1"/>
    <col min="37" max="37" width="12.44140625" style="120" bestFit="1" customWidth="1"/>
    <col min="38" max="38" width="13.5546875" style="120" customWidth="1"/>
    <col min="39" max="39" width="12.77734375" style="120" bestFit="1" customWidth="1"/>
    <col min="40" max="40" width="11.6640625" style="120" customWidth="1"/>
    <col min="41" max="41" width="12" style="120" bestFit="1" customWidth="1"/>
    <col min="42" max="43" width="10.33203125" style="120" bestFit="1" customWidth="1"/>
    <col min="44" max="44" width="12" style="120" bestFit="1" customWidth="1"/>
    <col min="45" max="45" width="9" style="120" bestFit="1" customWidth="1"/>
    <col min="46" max="46" width="14.21875" style="120" bestFit="1" customWidth="1"/>
    <col min="47" max="16384" width="8.88671875" style="120"/>
  </cols>
  <sheetData>
    <row r="1" spans="1:46">
      <c r="A1" s="145" t="s">
        <v>5</v>
      </c>
    </row>
    <row r="2" spans="1:46">
      <c r="A2" s="145" t="s">
        <v>480</v>
      </c>
    </row>
    <row r="5" spans="1:46">
      <c r="A5" s="179"/>
      <c r="B5" s="281" t="s">
        <v>456</v>
      </c>
      <c r="C5" s="282"/>
      <c r="D5" s="282"/>
      <c r="E5" s="282"/>
      <c r="F5" s="282"/>
      <c r="G5" s="283"/>
      <c r="H5" s="278" t="s">
        <v>457</v>
      </c>
      <c r="I5" s="279"/>
      <c r="J5" s="279"/>
      <c r="K5" s="279"/>
      <c r="L5" s="279"/>
      <c r="M5" s="280"/>
      <c r="N5" s="278" t="s">
        <v>458</v>
      </c>
      <c r="O5" s="279"/>
      <c r="P5" s="279"/>
      <c r="Q5" s="279"/>
      <c r="R5" s="279"/>
      <c r="S5" s="280"/>
      <c r="T5" s="278" t="s">
        <v>459</v>
      </c>
      <c r="U5" s="279"/>
      <c r="V5" s="279"/>
      <c r="W5" s="279"/>
      <c r="X5" s="279"/>
      <c r="Y5" s="280"/>
      <c r="Z5" s="278" t="s">
        <v>460</v>
      </c>
      <c r="AA5" s="279"/>
      <c r="AB5" s="279"/>
      <c r="AC5" s="279"/>
      <c r="AD5" s="279"/>
      <c r="AE5" s="280"/>
      <c r="AF5" s="278" t="s">
        <v>461</v>
      </c>
      <c r="AG5" s="279"/>
      <c r="AH5" s="279"/>
      <c r="AI5" s="279"/>
      <c r="AJ5" s="279"/>
      <c r="AK5" s="280"/>
      <c r="AL5" s="278" t="s">
        <v>462</v>
      </c>
      <c r="AM5" s="279"/>
      <c r="AN5" s="279"/>
      <c r="AO5" s="279"/>
      <c r="AP5" s="279"/>
      <c r="AQ5" s="280"/>
      <c r="AR5" s="278"/>
      <c r="AS5" s="279"/>
      <c r="AT5" s="279"/>
    </row>
    <row r="6" spans="1:46" ht="92.4">
      <c r="A6" s="180" t="s">
        <v>312</v>
      </c>
      <c r="B6" s="173" t="s">
        <v>481</v>
      </c>
      <c r="C6" s="173" t="s">
        <v>482</v>
      </c>
      <c r="D6" s="173" t="s">
        <v>483</v>
      </c>
      <c r="E6" s="173" t="s">
        <v>463</v>
      </c>
      <c r="F6" s="173" t="s">
        <v>465</v>
      </c>
      <c r="G6" s="173" t="s">
        <v>466</v>
      </c>
      <c r="H6" s="173" t="s">
        <v>481</v>
      </c>
      <c r="I6" s="173" t="s">
        <v>482</v>
      </c>
      <c r="J6" s="173" t="s">
        <v>483</v>
      </c>
      <c r="K6" s="174" t="s">
        <v>463</v>
      </c>
      <c r="L6" s="174" t="s">
        <v>465</v>
      </c>
      <c r="M6" s="174" t="s">
        <v>466</v>
      </c>
      <c r="N6" s="173" t="s">
        <v>481</v>
      </c>
      <c r="O6" s="173" t="s">
        <v>482</v>
      </c>
      <c r="P6" s="173" t="s">
        <v>483</v>
      </c>
      <c r="Q6" s="174" t="s">
        <v>463</v>
      </c>
      <c r="R6" s="174" t="s">
        <v>465</v>
      </c>
      <c r="S6" s="174" t="s">
        <v>466</v>
      </c>
      <c r="T6" s="173" t="s">
        <v>481</v>
      </c>
      <c r="U6" s="173" t="s">
        <v>482</v>
      </c>
      <c r="V6" s="173" t="s">
        <v>483</v>
      </c>
      <c r="W6" s="174" t="s">
        <v>463</v>
      </c>
      <c r="X6" s="174" t="s">
        <v>465</v>
      </c>
      <c r="Y6" s="174" t="s">
        <v>466</v>
      </c>
      <c r="Z6" s="173" t="s">
        <v>481</v>
      </c>
      <c r="AA6" s="173" t="s">
        <v>482</v>
      </c>
      <c r="AB6" s="173" t="s">
        <v>483</v>
      </c>
      <c r="AC6" s="174" t="s">
        <v>463</v>
      </c>
      <c r="AD6" s="174" t="s">
        <v>465</v>
      </c>
      <c r="AE6" s="174" t="s">
        <v>466</v>
      </c>
      <c r="AF6" s="173" t="s">
        <v>481</v>
      </c>
      <c r="AG6" s="173" t="s">
        <v>482</v>
      </c>
      <c r="AH6" s="173" t="s">
        <v>483</v>
      </c>
      <c r="AI6" s="174" t="s">
        <v>463</v>
      </c>
      <c r="AJ6" s="174" t="s">
        <v>465</v>
      </c>
      <c r="AK6" s="174" t="s">
        <v>466</v>
      </c>
      <c r="AL6" s="173" t="s">
        <v>481</v>
      </c>
      <c r="AM6" s="173" t="s">
        <v>482</v>
      </c>
      <c r="AN6" s="173" t="s">
        <v>483</v>
      </c>
      <c r="AO6" s="174" t="s">
        <v>463</v>
      </c>
      <c r="AP6" s="174" t="s">
        <v>465</v>
      </c>
      <c r="AQ6" s="174" t="s">
        <v>466</v>
      </c>
      <c r="AR6" s="174" t="s">
        <v>484</v>
      </c>
      <c r="AS6" s="175" t="s">
        <v>468</v>
      </c>
      <c r="AT6" s="176" t="s">
        <v>469</v>
      </c>
    </row>
    <row r="7" spans="1:46">
      <c r="A7" s="181">
        <v>43435</v>
      </c>
      <c r="B7" s="166"/>
      <c r="C7" s="166"/>
      <c r="D7" s="166"/>
      <c r="E7" s="166"/>
      <c r="F7" s="166"/>
      <c r="G7" s="166"/>
      <c r="H7" s="164"/>
      <c r="I7" s="164"/>
      <c r="J7" s="164"/>
      <c r="K7" s="164"/>
      <c r="L7" s="164"/>
      <c r="M7" s="164"/>
      <c r="N7" s="163"/>
      <c r="O7" s="166"/>
      <c r="P7" s="166"/>
      <c r="Q7" s="166"/>
      <c r="R7" s="166"/>
      <c r="S7" s="166"/>
      <c r="T7" s="164"/>
      <c r="U7" s="164"/>
      <c r="V7" s="164"/>
      <c r="W7" s="164"/>
      <c r="X7" s="164"/>
      <c r="Y7" s="164"/>
      <c r="Z7" s="177"/>
      <c r="AA7" s="177"/>
      <c r="AB7" s="177"/>
      <c r="AC7" s="177"/>
      <c r="AD7" s="177"/>
      <c r="AE7" s="177"/>
      <c r="AF7" s="177"/>
      <c r="AG7" s="177"/>
      <c r="AH7" s="177"/>
      <c r="AI7" s="177"/>
      <c r="AJ7" s="177"/>
      <c r="AK7" s="177"/>
      <c r="AL7" s="163"/>
      <c r="AM7" s="163"/>
      <c r="AN7" s="163"/>
      <c r="AO7" s="163"/>
      <c r="AP7" s="163"/>
      <c r="AQ7" s="163"/>
      <c r="AR7" s="163"/>
      <c r="AS7" s="182"/>
      <c r="AT7" s="166"/>
    </row>
    <row r="8" spans="1:46">
      <c r="A8" s="181">
        <v>43466</v>
      </c>
      <c r="B8" s="166">
        <v>206680.48</v>
      </c>
      <c r="C8" s="166">
        <v>315679.66000000003</v>
      </c>
      <c r="D8" s="166"/>
      <c r="E8" s="166">
        <v>9466667.3899999987</v>
      </c>
      <c r="F8" s="166">
        <v>649198.18999999994</v>
      </c>
      <c r="G8" s="166">
        <v>991649.88</v>
      </c>
      <c r="H8" s="164">
        <v>0</v>
      </c>
      <c r="I8" s="164">
        <v>1.0800000000000001E-2</v>
      </c>
      <c r="J8" s="164">
        <v>1.83E-2</v>
      </c>
      <c r="K8" s="164">
        <v>2.1100000000000001E-2</v>
      </c>
      <c r="L8" s="164">
        <v>2.7699999999999999E-2</v>
      </c>
      <c r="M8" s="164">
        <v>1.95E-2</v>
      </c>
      <c r="N8" s="163">
        <f t="shared" ref="N8:S39" si="0">H8*B8/12</f>
        <v>0</v>
      </c>
      <c r="O8" s="166">
        <f t="shared" si="0"/>
        <v>284.11169400000006</v>
      </c>
      <c r="P8" s="166">
        <f t="shared" si="0"/>
        <v>0</v>
      </c>
      <c r="Q8" s="166">
        <f t="shared" si="0"/>
        <v>16645.556827416665</v>
      </c>
      <c r="R8" s="166">
        <f t="shared" si="0"/>
        <v>1498.5658219166664</v>
      </c>
      <c r="S8" s="166">
        <f t="shared" si="0"/>
        <v>1611.431055</v>
      </c>
      <c r="T8" s="164">
        <v>0</v>
      </c>
      <c r="U8" s="164">
        <v>6.6699999999999995E-2</v>
      </c>
      <c r="V8" s="164">
        <v>6.6699999999999995E-2</v>
      </c>
      <c r="W8" s="164">
        <v>6.6699999999999995E-2</v>
      </c>
      <c r="X8" s="164">
        <v>6.6699999999999995E-2</v>
      </c>
      <c r="Y8" s="164">
        <v>6.6699999999999995E-2</v>
      </c>
      <c r="Z8" s="177">
        <f t="shared" ref="Z8:AE23" si="1">B8*T8/12</f>
        <v>0</v>
      </c>
      <c r="AA8" s="177">
        <f t="shared" si="1"/>
        <v>1754.6527768333335</v>
      </c>
      <c r="AB8" s="177">
        <f t="shared" si="1"/>
        <v>0</v>
      </c>
      <c r="AC8" s="177">
        <f t="shared" si="1"/>
        <v>52618.89290941666</v>
      </c>
      <c r="AD8" s="177">
        <f t="shared" si="1"/>
        <v>3608.4599394166657</v>
      </c>
      <c r="AE8" s="177">
        <f t="shared" si="1"/>
        <v>5511.9205829999992</v>
      </c>
      <c r="AF8" s="177">
        <f t="shared" ref="AF8:AK23" si="2">N8-Z8</f>
        <v>0</v>
      </c>
      <c r="AG8" s="177">
        <f t="shared" si="2"/>
        <v>-1470.5410828333333</v>
      </c>
      <c r="AH8" s="177">
        <f t="shared" si="2"/>
        <v>0</v>
      </c>
      <c r="AI8" s="177">
        <f t="shared" si="2"/>
        <v>-35973.336081999994</v>
      </c>
      <c r="AJ8" s="177">
        <f t="shared" si="2"/>
        <v>-2109.8941174999991</v>
      </c>
      <c r="AK8" s="177">
        <f t="shared" si="2"/>
        <v>-3900.4895279999992</v>
      </c>
      <c r="AL8" s="163">
        <f t="shared" ref="AL8:AQ23" si="3">AL7+AF8</f>
        <v>0</v>
      </c>
      <c r="AM8" s="163">
        <f t="shared" si="3"/>
        <v>-1470.5410828333333</v>
      </c>
      <c r="AN8" s="163">
        <f t="shared" si="3"/>
        <v>0</v>
      </c>
      <c r="AO8" s="163">
        <f t="shared" si="3"/>
        <v>-35973.336081999994</v>
      </c>
      <c r="AP8" s="163">
        <f t="shared" si="3"/>
        <v>-2109.8941174999991</v>
      </c>
      <c r="AQ8" s="163">
        <f t="shared" si="3"/>
        <v>-3900.4895279999992</v>
      </c>
      <c r="AR8" s="163">
        <f t="shared" ref="AR8:AR67" si="4">SUM(AL8:AQ8)</f>
        <v>-43454.260810333326</v>
      </c>
      <c r="AS8" s="182">
        <v>0.21</v>
      </c>
      <c r="AT8" s="166">
        <f t="shared" ref="AT8:AT23" si="5">SUM(AL8:AQ8)*-AS8</f>
        <v>9125.3947701699981</v>
      </c>
    </row>
    <row r="9" spans="1:46">
      <c r="A9" s="181">
        <v>43497</v>
      </c>
      <c r="B9" s="166">
        <v>206680.48</v>
      </c>
      <c r="C9" s="166">
        <v>315679.66000000003</v>
      </c>
      <c r="D9" s="166"/>
      <c r="E9" s="166">
        <v>9466667.3899999987</v>
      </c>
      <c r="F9" s="166">
        <v>649198.18999999994</v>
      </c>
      <c r="G9" s="166">
        <v>991649.88</v>
      </c>
      <c r="H9" s="164">
        <v>0</v>
      </c>
      <c r="I9" s="164">
        <v>1.0800000000000001E-2</v>
      </c>
      <c r="J9" s="164">
        <v>1.83E-2</v>
      </c>
      <c r="K9" s="164">
        <v>2.1100000000000001E-2</v>
      </c>
      <c r="L9" s="164">
        <v>2.7699999999999999E-2</v>
      </c>
      <c r="M9" s="164">
        <v>1.95E-2</v>
      </c>
      <c r="N9" s="163">
        <f t="shared" si="0"/>
        <v>0</v>
      </c>
      <c r="O9" s="166">
        <f t="shared" si="0"/>
        <v>284.11169400000006</v>
      </c>
      <c r="P9" s="166">
        <f t="shared" si="0"/>
        <v>0</v>
      </c>
      <c r="Q9" s="166">
        <f t="shared" si="0"/>
        <v>16645.556827416665</v>
      </c>
      <c r="R9" s="166">
        <f t="shared" si="0"/>
        <v>1498.5658219166664</v>
      </c>
      <c r="S9" s="166">
        <f t="shared" si="0"/>
        <v>1611.431055</v>
      </c>
      <c r="T9" s="164">
        <v>0</v>
      </c>
      <c r="U9" s="164">
        <v>6.6699999999999995E-2</v>
      </c>
      <c r="V9" s="164">
        <v>6.6699999999999995E-2</v>
      </c>
      <c r="W9" s="164">
        <v>6.6699999999999995E-2</v>
      </c>
      <c r="X9" s="164">
        <v>6.6699999999999995E-2</v>
      </c>
      <c r="Y9" s="164">
        <v>6.6699999999999995E-2</v>
      </c>
      <c r="Z9" s="177">
        <f t="shared" si="1"/>
        <v>0</v>
      </c>
      <c r="AA9" s="177">
        <f t="shared" si="1"/>
        <v>1754.6527768333335</v>
      </c>
      <c r="AB9" s="177">
        <f t="shared" si="1"/>
        <v>0</v>
      </c>
      <c r="AC9" s="177">
        <f t="shared" si="1"/>
        <v>52618.89290941666</v>
      </c>
      <c r="AD9" s="177">
        <f t="shared" si="1"/>
        <v>3608.4599394166657</v>
      </c>
      <c r="AE9" s="177">
        <f t="shared" si="1"/>
        <v>5511.9205829999992</v>
      </c>
      <c r="AF9" s="177">
        <f t="shared" si="2"/>
        <v>0</v>
      </c>
      <c r="AG9" s="177">
        <f t="shared" si="2"/>
        <v>-1470.5410828333333</v>
      </c>
      <c r="AH9" s="177">
        <f t="shared" si="2"/>
        <v>0</v>
      </c>
      <c r="AI9" s="177">
        <f t="shared" si="2"/>
        <v>-35973.336081999994</v>
      </c>
      <c r="AJ9" s="177">
        <f t="shared" si="2"/>
        <v>-2109.8941174999991</v>
      </c>
      <c r="AK9" s="177">
        <f t="shared" si="2"/>
        <v>-3900.4895279999992</v>
      </c>
      <c r="AL9" s="163">
        <f t="shared" si="3"/>
        <v>0</v>
      </c>
      <c r="AM9" s="163">
        <f t="shared" si="3"/>
        <v>-2941.0821656666667</v>
      </c>
      <c r="AN9" s="163">
        <f t="shared" si="3"/>
        <v>0</v>
      </c>
      <c r="AO9" s="163">
        <f t="shared" si="3"/>
        <v>-71946.672163999989</v>
      </c>
      <c r="AP9" s="163">
        <f t="shared" si="3"/>
        <v>-4219.7882349999982</v>
      </c>
      <c r="AQ9" s="163">
        <f t="shared" si="3"/>
        <v>-7800.9790559999983</v>
      </c>
      <c r="AR9" s="163">
        <f t="shared" si="4"/>
        <v>-86908.521620666652</v>
      </c>
      <c r="AS9" s="182">
        <v>0.21</v>
      </c>
      <c r="AT9" s="166">
        <f t="shared" si="5"/>
        <v>18250.789540339996</v>
      </c>
    </row>
    <row r="10" spans="1:46">
      <c r="A10" s="181">
        <v>43525</v>
      </c>
      <c r="B10" s="166">
        <v>206680.48</v>
      </c>
      <c r="C10" s="166">
        <v>315679.66000000003</v>
      </c>
      <c r="D10" s="166"/>
      <c r="E10" s="166">
        <v>9466667.3899999987</v>
      </c>
      <c r="F10" s="166">
        <v>649198.18999999994</v>
      </c>
      <c r="G10" s="166">
        <v>991649.88</v>
      </c>
      <c r="H10" s="164">
        <v>0</v>
      </c>
      <c r="I10" s="164">
        <v>1.0800000000000001E-2</v>
      </c>
      <c r="J10" s="164">
        <v>1.83E-2</v>
      </c>
      <c r="K10" s="164">
        <v>2.1100000000000001E-2</v>
      </c>
      <c r="L10" s="164">
        <v>2.7699999999999999E-2</v>
      </c>
      <c r="M10" s="164">
        <v>1.95E-2</v>
      </c>
      <c r="N10" s="163">
        <f t="shared" si="0"/>
        <v>0</v>
      </c>
      <c r="O10" s="166">
        <f t="shared" si="0"/>
        <v>284.11169400000006</v>
      </c>
      <c r="P10" s="166">
        <f t="shared" si="0"/>
        <v>0</v>
      </c>
      <c r="Q10" s="166">
        <f t="shared" si="0"/>
        <v>16645.556827416665</v>
      </c>
      <c r="R10" s="166">
        <f t="shared" si="0"/>
        <v>1498.5658219166664</v>
      </c>
      <c r="S10" s="166">
        <f t="shared" si="0"/>
        <v>1611.431055</v>
      </c>
      <c r="T10" s="164">
        <v>0</v>
      </c>
      <c r="U10" s="164">
        <v>6.6699999999999995E-2</v>
      </c>
      <c r="V10" s="164">
        <v>6.6699999999999995E-2</v>
      </c>
      <c r="W10" s="164">
        <v>6.6699999999999995E-2</v>
      </c>
      <c r="X10" s="164">
        <v>6.6699999999999995E-2</v>
      </c>
      <c r="Y10" s="164">
        <v>6.6699999999999995E-2</v>
      </c>
      <c r="Z10" s="177">
        <f t="shared" si="1"/>
        <v>0</v>
      </c>
      <c r="AA10" s="177">
        <f t="shared" si="1"/>
        <v>1754.6527768333335</v>
      </c>
      <c r="AB10" s="177">
        <f t="shared" si="1"/>
        <v>0</v>
      </c>
      <c r="AC10" s="177">
        <f t="shared" si="1"/>
        <v>52618.89290941666</v>
      </c>
      <c r="AD10" s="177">
        <f t="shared" si="1"/>
        <v>3608.4599394166657</v>
      </c>
      <c r="AE10" s="177">
        <f t="shared" si="1"/>
        <v>5511.9205829999992</v>
      </c>
      <c r="AF10" s="177">
        <f t="shared" si="2"/>
        <v>0</v>
      </c>
      <c r="AG10" s="177">
        <f t="shared" si="2"/>
        <v>-1470.5410828333333</v>
      </c>
      <c r="AH10" s="177">
        <f t="shared" si="2"/>
        <v>0</v>
      </c>
      <c r="AI10" s="177">
        <f t="shared" si="2"/>
        <v>-35973.336081999994</v>
      </c>
      <c r="AJ10" s="177">
        <f t="shared" si="2"/>
        <v>-2109.8941174999991</v>
      </c>
      <c r="AK10" s="177">
        <f t="shared" si="2"/>
        <v>-3900.4895279999992</v>
      </c>
      <c r="AL10" s="163">
        <f t="shared" si="3"/>
        <v>0</v>
      </c>
      <c r="AM10" s="163">
        <f t="shared" si="3"/>
        <v>-4411.6232485</v>
      </c>
      <c r="AN10" s="163">
        <f t="shared" si="3"/>
        <v>0</v>
      </c>
      <c r="AO10" s="163">
        <f t="shared" si="3"/>
        <v>-107920.00824599998</v>
      </c>
      <c r="AP10" s="163">
        <f t="shared" si="3"/>
        <v>-6329.6823524999973</v>
      </c>
      <c r="AQ10" s="163">
        <f t="shared" si="3"/>
        <v>-11701.468583999998</v>
      </c>
      <c r="AR10" s="163">
        <f t="shared" si="4"/>
        <v>-130362.78243099997</v>
      </c>
      <c r="AS10" s="182">
        <v>0.21</v>
      </c>
      <c r="AT10" s="166">
        <f t="shared" si="5"/>
        <v>27376.184310509994</v>
      </c>
    </row>
    <row r="11" spans="1:46">
      <c r="A11" s="181">
        <v>43556</v>
      </c>
      <c r="B11" s="166">
        <v>206680.48</v>
      </c>
      <c r="C11" s="166">
        <v>315679.66000000003</v>
      </c>
      <c r="D11" s="166"/>
      <c r="E11" s="166">
        <v>9466667.3899999987</v>
      </c>
      <c r="F11" s="166">
        <v>649198.18999999994</v>
      </c>
      <c r="G11" s="166">
        <v>991649.88</v>
      </c>
      <c r="H11" s="164">
        <v>0</v>
      </c>
      <c r="I11" s="164">
        <v>1.0800000000000001E-2</v>
      </c>
      <c r="J11" s="164">
        <v>1.83E-2</v>
      </c>
      <c r="K11" s="164">
        <v>2.1100000000000001E-2</v>
      </c>
      <c r="L11" s="164">
        <v>2.7699999999999999E-2</v>
      </c>
      <c r="M11" s="164">
        <v>1.95E-2</v>
      </c>
      <c r="N11" s="163">
        <f t="shared" si="0"/>
        <v>0</v>
      </c>
      <c r="O11" s="166">
        <f t="shared" si="0"/>
        <v>284.11169400000006</v>
      </c>
      <c r="P11" s="166">
        <f t="shared" si="0"/>
        <v>0</v>
      </c>
      <c r="Q11" s="166">
        <f t="shared" si="0"/>
        <v>16645.556827416665</v>
      </c>
      <c r="R11" s="166">
        <f t="shared" si="0"/>
        <v>1498.5658219166664</v>
      </c>
      <c r="S11" s="166">
        <f t="shared" si="0"/>
        <v>1611.431055</v>
      </c>
      <c r="T11" s="164">
        <v>0</v>
      </c>
      <c r="U11" s="164">
        <v>6.6699999999999995E-2</v>
      </c>
      <c r="V11" s="164">
        <v>6.6699999999999995E-2</v>
      </c>
      <c r="W11" s="164">
        <v>6.6699999999999995E-2</v>
      </c>
      <c r="X11" s="164">
        <v>6.6699999999999995E-2</v>
      </c>
      <c r="Y11" s="164">
        <v>6.6699999999999995E-2</v>
      </c>
      <c r="Z11" s="177">
        <f t="shared" si="1"/>
        <v>0</v>
      </c>
      <c r="AA11" s="177">
        <f t="shared" si="1"/>
        <v>1754.6527768333335</v>
      </c>
      <c r="AB11" s="177">
        <f t="shared" si="1"/>
        <v>0</v>
      </c>
      <c r="AC11" s="177">
        <f t="shared" si="1"/>
        <v>52618.89290941666</v>
      </c>
      <c r="AD11" s="177">
        <f t="shared" si="1"/>
        <v>3608.4599394166657</v>
      </c>
      <c r="AE11" s="177">
        <f t="shared" si="1"/>
        <v>5511.9205829999992</v>
      </c>
      <c r="AF11" s="177">
        <f t="shared" si="2"/>
        <v>0</v>
      </c>
      <c r="AG11" s="177">
        <f t="shared" si="2"/>
        <v>-1470.5410828333333</v>
      </c>
      <c r="AH11" s="177">
        <f t="shared" si="2"/>
        <v>0</v>
      </c>
      <c r="AI11" s="177">
        <f t="shared" si="2"/>
        <v>-35973.336081999994</v>
      </c>
      <c r="AJ11" s="177">
        <f t="shared" si="2"/>
        <v>-2109.8941174999991</v>
      </c>
      <c r="AK11" s="177">
        <f t="shared" si="2"/>
        <v>-3900.4895279999992</v>
      </c>
      <c r="AL11" s="163">
        <f t="shared" si="3"/>
        <v>0</v>
      </c>
      <c r="AM11" s="163">
        <f t="shared" si="3"/>
        <v>-5882.1643313333334</v>
      </c>
      <c r="AN11" s="163">
        <f t="shared" si="3"/>
        <v>0</v>
      </c>
      <c r="AO11" s="163">
        <f t="shared" si="3"/>
        <v>-143893.34432799998</v>
      </c>
      <c r="AP11" s="163">
        <f t="shared" si="3"/>
        <v>-8439.5764699999963</v>
      </c>
      <c r="AQ11" s="163">
        <f t="shared" si="3"/>
        <v>-15601.958111999997</v>
      </c>
      <c r="AR11" s="163">
        <f t="shared" si="4"/>
        <v>-173817.0432413333</v>
      </c>
      <c r="AS11" s="182">
        <v>0.21</v>
      </c>
      <c r="AT11" s="166">
        <f t="shared" si="5"/>
        <v>36501.579080679992</v>
      </c>
    </row>
    <row r="12" spans="1:46">
      <c r="A12" s="181">
        <v>43586</v>
      </c>
      <c r="B12" s="166">
        <v>206680.48</v>
      </c>
      <c r="C12" s="166">
        <v>315679.66000000003</v>
      </c>
      <c r="D12" s="166"/>
      <c r="E12" s="166">
        <v>9466667.3899999987</v>
      </c>
      <c r="F12" s="166">
        <v>649198.18999999994</v>
      </c>
      <c r="G12" s="166">
        <v>991649.88</v>
      </c>
      <c r="H12" s="164">
        <v>0</v>
      </c>
      <c r="I12" s="164">
        <v>1.0800000000000001E-2</v>
      </c>
      <c r="J12" s="164">
        <v>1.83E-2</v>
      </c>
      <c r="K12" s="164">
        <v>2.1100000000000001E-2</v>
      </c>
      <c r="L12" s="164">
        <v>2.7699999999999999E-2</v>
      </c>
      <c r="M12" s="164">
        <v>1.95E-2</v>
      </c>
      <c r="N12" s="163">
        <f t="shared" si="0"/>
        <v>0</v>
      </c>
      <c r="O12" s="166">
        <f t="shared" si="0"/>
        <v>284.11169400000006</v>
      </c>
      <c r="P12" s="166">
        <f t="shared" si="0"/>
        <v>0</v>
      </c>
      <c r="Q12" s="166">
        <f t="shared" si="0"/>
        <v>16645.556827416665</v>
      </c>
      <c r="R12" s="166">
        <f t="shared" si="0"/>
        <v>1498.5658219166664</v>
      </c>
      <c r="S12" s="166">
        <f t="shared" si="0"/>
        <v>1611.431055</v>
      </c>
      <c r="T12" s="164">
        <v>0</v>
      </c>
      <c r="U12" s="164">
        <v>6.6699999999999995E-2</v>
      </c>
      <c r="V12" s="164">
        <v>6.6699999999999995E-2</v>
      </c>
      <c r="W12" s="164">
        <v>6.6699999999999995E-2</v>
      </c>
      <c r="X12" s="164">
        <v>6.6699999999999995E-2</v>
      </c>
      <c r="Y12" s="164">
        <v>6.6699999999999995E-2</v>
      </c>
      <c r="Z12" s="177">
        <f t="shared" si="1"/>
        <v>0</v>
      </c>
      <c r="AA12" s="177">
        <f t="shared" si="1"/>
        <v>1754.6527768333335</v>
      </c>
      <c r="AB12" s="177">
        <f t="shared" si="1"/>
        <v>0</v>
      </c>
      <c r="AC12" s="177">
        <f t="shared" si="1"/>
        <v>52618.89290941666</v>
      </c>
      <c r="AD12" s="177">
        <f t="shared" si="1"/>
        <v>3608.4599394166657</v>
      </c>
      <c r="AE12" s="177">
        <f t="shared" si="1"/>
        <v>5511.9205829999992</v>
      </c>
      <c r="AF12" s="177">
        <f t="shared" si="2"/>
        <v>0</v>
      </c>
      <c r="AG12" s="177">
        <f t="shared" si="2"/>
        <v>-1470.5410828333333</v>
      </c>
      <c r="AH12" s="177">
        <f t="shared" si="2"/>
        <v>0</v>
      </c>
      <c r="AI12" s="177">
        <f t="shared" si="2"/>
        <v>-35973.336081999994</v>
      </c>
      <c r="AJ12" s="177">
        <f t="shared" si="2"/>
        <v>-2109.8941174999991</v>
      </c>
      <c r="AK12" s="177">
        <f t="shared" si="2"/>
        <v>-3900.4895279999992</v>
      </c>
      <c r="AL12" s="163">
        <f t="shared" si="3"/>
        <v>0</v>
      </c>
      <c r="AM12" s="163">
        <f t="shared" si="3"/>
        <v>-7352.7054141666667</v>
      </c>
      <c r="AN12" s="163">
        <f t="shared" si="3"/>
        <v>0</v>
      </c>
      <c r="AO12" s="163">
        <f t="shared" si="3"/>
        <v>-179866.68040999997</v>
      </c>
      <c r="AP12" s="163">
        <f t="shared" si="3"/>
        <v>-10549.470587499996</v>
      </c>
      <c r="AQ12" s="163">
        <f t="shared" si="3"/>
        <v>-19502.447639999995</v>
      </c>
      <c r="AR12" s="163">
        <f t="shared" si="4"/>
        <v>-217271.30405166664</v>
      </c>
      <c r="AS12" s="182">
        <v>0.21</v>
      </c>
      <c r="AT12" s="166">
        <f t="shared" si="5"/>
        <v>45626.973850849994</v>
      </c>
    </row>
    <row r="13" spans="1:46">
      <c r="A13" s="181">
        <v>43617</v>
      </c>
      <c r="B13" s="166">
        <v>206680.48</v>
      </c>
      <c r="C13" s="166">
        <v>315679.66000000003</v>
      </c>
      <c r="D13" s="166"/>
      <c r="E13" s="166">
        <f>E12+68666.14</f>
        <v>9535333.5299999993</v>
      </c>
      <c r="F13" s="166">
        <v>649198.18999999994</v>
      </c>
      <c r="G13" s="166">
        <v>991649.88</v>
      </c>
      <c r="H13" s="164">
        <v>0</v>
      </c>
      <c r="I13" s="164">
        <v>1.0800000000000001E-2</v>
      </c>
      <c r="J13" s="164">
        <v>1.83E-2</v>
      </c>
      <c r="K13" s="164">
        <v>2.1100000000000001E-2</v>
      </c>
      <c r="L13" s="164">
        <v>2.7699999999999999E-2</v>
      </c>
      <c r="M13" s="164">
        <v>1.95E-2</v>
      </c>
      <c r="N13" s="163">
        <f t="shared" si="0"/>
        <v>0</v>
      </c>
      <c r="O13" s="166">
        <f t="shared" si="0"/>
        <v>284.11169400000006</v>
      </c>
      <c r="P13" s="166">
        <f t="shared" si="0"/>
        <v>0</v>
      </c>
      <c r="Q13" s="166">
        <f t="shared" si="0"/>
        <v>16766.294790249998</v>
      </c>
      <c r="R13" s="166">
        <f t="shared" si="0"/>
        <v>1498.5658219166664</v>
      </c>
      <c r="S13" s="166">
        <f t="shared" si="0"/>
        <v>1611.431055</v>
      </c>
      <c r="T13" s="164">
        <v>0</v>
      </c>
      <c r="U13" s="164">
        <v>6.6699999999999995E-2</v>
      </c>
      <c r="V13" s="164">
        <v>6.6699999999999995E-2</v>
      </c>
      <c r="W13" s="164">
        <v>6.6699999999999995E-2</v>
      </c>
      <c r="X13" s="164">
        <v>6.6699999999999995E-2</v>
      </c>
      <c r="Y13" s="164">
        <v>6.6699999999999995E-2</v>
      </c>
      <c r="Z13" s="177">
        <f t="shared" si="1"/>
        <v>0</v>
      </c>
      <c r="AA13" s="177">
        <f t="shared" si="1"/>
        <v>1754.6527768333335</v>
      </c>
      <c r="AB13" s="177">
        <f t="shared" si="1"/>
        <v>0</v>
      </c>
      <c r="AC13" s="177">
        <f t="shared" si="1"/>
        <v>53000.562204249989</v>
      </c>
      <c r="AD13" s="177">
        <f t="shared" si="1"/>
        <v>3608.4599394166657</v>
      </c>
      <c r="AE13" s="177">
        <f t="shared" si="1"/>
        <v>5511.9205829999992</v>
      </c>
      <c r="AF13" s="177">
        <f t="shared" si="2"/>
        <v>0</v>
      </c>
      <c r="AG13" s="177">
        <f t="shared" si="2"/>
        <v>-1470.5410828333333</v>
      </c>
      <c r="AH13" s="177">
        <f t="shared" si="2"/>
        <v>0</v>
      </c>
      <c r="AI13" s="177">
        <f t="shared" si="2"/>
        <v>-36234.267413999987</v>
      </c>
      <c r="AJ13" s="177">
        <f t="shared" si="2"/>
        <v>-2109.8941174999991</v>
      </c>
      <c r="AK13" s="177">
        <f t="shared" si="2"/>
        <v>-3900.4895279999992</v>
      </c>
      <c r="AL13" s="163">
        <f t="shared" si="3"/>
        <v>0</v>
      </c>
      <c r="AM13" s="163">
        <f t="shared" si="3"/>
        <v>-8823.2464970000001</v>
      </c>
      <c r="AN13" s="163">
        <f t="shared" si="3"/>
        <v>0</v>
      </c>
      <c r="AO13" s="163">
        <f t="shared" si="3"/>
        <v>-216100.94782399997</v>
      </c>
      <c r="AP13" s="163">
        <f t="shared" si="3"/>
        <v>-12659.364704999996</v>
      </c>
      <c r="AQ13" s="163">
        <f t="shared" si="3"/>
        <v>-23402.937167999993</v>
      </c>
      <c r="AR13" s="163">
        <f t="shared" si="4"/>
        <v>-260986.49619399995</v>
      </c>
      <c r="AS13" s="182">
        <v>0.21</v>
      </c>
      <c r="AT13" s="166">
        <f t="shared" si="5"/>
        <v>54807.164200739986</v>
      </c>
    </row>
    <row r="14" spans="1:46">
      <c r="A14" s="181">
        <v>43647</v>
      </c>
      <c r="B14" s="166">
        <v>206680.48</v>
      </c>
      <c r="C14" s="166">
        <v>315679.66000000003</v>
      </c>
      <c r="D14" s="166"/>
      <c r="E14" s="166">
        <v>9535333.5299999993</v>
      </c>
      <c r="F14" s="166">
        <v>649198.18999999994</v>
      </c>
      <c r="G14" s="166">
        <v>991649.88</v>
      </c>
      <c r="H14" s="164">
        <v>0</v>
      </c>
      <c r="I14" s="164">
        <v>1.0800000000000001E-2</v>
      </c>
      <c r="J14" s="164">
        <v>1.83E-2</v>
      </c>
      <c r="K14" s="164">
        <v>2.1100000000000001E-2</v>
      </c>
      <c r="L14" s="164">
        <v>2.7699999999999999E-2</v>
      </c>
      <c r="M14" s="164">
        <v>1.95E-2</v>
      </c>
      <c r="N14" s="163">
        <f t="shared" si="0"/>
        <v>0</v>
      </c>
      <c r="O14" s="166">
        <f t="shared" si="0"/>
        <v>284.11169400000006</v>
      </c>
      <c r="P14" s="166">
        <f t="shared" si="0"/>
        <v>0</v>
      </c>
      <c r="Q14" s="166">
        <f t="shared" si="0"/>
        <v>16766.294790249998</v>
      </c>
      <c r="R14" s="166">
        <f t="shared" si="0"/>
        <v>1498.5658219166664</v>
      </c>
      <c r="S14" s="166">
        <f t="shared" si="0"/>
        <v>1611.431055</v>
      </c>
      <c r="T14" s="164">
        <v>0</v>
      </c>
      <c r="U14" s="164">
        <v>6.6699999999999995E-2</v>
      </c>
      <c r="V14" s="164">
        <v>6.6699999999999995E-2</v>
      </c>
      <c r="W14" s="164">
        <v>6.6699999999999995E-2</v>
      </c>
      <c r="X14" s="164">
        <v>6.6699999999999995E-2</v>
      </c>
      <c r="Y14" s="164">
        <v>6.6699999999999995E-2</v>
      </c>
      <c r="Z14" s="177">
        <f t="shared" si="1"/>
        <v>0</v>
      </c>
      <c r="AA14" s="177">
        <f t="shared" si="1"/>
        <v>1754.6527768333335</v>
      </c>
      <c r="AB14" s="177">
        <f t="shared" si="1"/>
        <v>0</v>
      </c>
      <c r="AC14" s="177">
        <f t="shared" si="1"/>
        <v>53000.562204249989</v>
      </c>
      <c r="AD14" s="177">
        <f t="shared" si="1"/>
        <v>3608.4599394166657</v>
      </c>
      <c r="AE14" s="177">
        <f t="shared" si="1"/>
        <v>5511.9205829999992</v>
      </c>
      <c r="AF14" s="177">
        <f t="shared" si="2"/>
        <v>0</v>
      </c>
      <c r="AG14" s="177">
        <f t="shared" si="2"/>
        <v>-1470.5410828333333</v>
      </c>
      <c r="AH14" s="177">
        <f t="shared" si="2"/>
        <v>0</v>
      </c>
      <c r="AI14" s="177">
        <f t="shared" si="2"/>
        <v>-36234.267413999987</v>
      </c>
      <c r="AJ14" s="177">
        <f t="shared" si="2"/>
        <v>-2109.8941174999991</v>
      </c>
      <c r="AK14" s="177">
        <f t="shared" si="2"/>
        <v>-3900.4895279999992</v>
      </c>
      <c r="AL14" s="163">
        <f t="shared" si="3"/>
        <v>0</v>
      </c>
      <c r="AM14" s="163">
        <f t="shared" si="3"/>
        <v>-10293.787579833333</v>
      </c>
      <c r="AN14" s="163">
        <f t="shared" si="3"/>
        <v>0</v>
      </c>
      <c r="AO14" s="163">
        <f t="shared" si="3"/>
        <v>-252335.21523799998</v>
      </c>
      <c r="AP14" s="163">
        <f t="shared" si="3"/>
        <v>-14769.258822499996</v>
      </c>
      <c r="AQ14" s="163">
        <f t="shared" si="3"/>
        <v>-27303.426695999991</v>
      </c>
      <c r="AR14" s="163">
        <f t="shared" si="4"/>
        <v>-304701.68833633332</v>
      </c>
      <c r="AS14" s="182">
        <v>0.21</v>
      </c>
      <c r="AT14" s="166">
        <f t="shared" si="5"/>
        <v>63987.354550629992</v>
      </c>
    </row>
    <row r="15" spans="1:46">
      <c r="A15" s="181">
        <v>43678</v>
      </c>
      <c r="B15" s="166">
        <v>206680.48</v>
      </c>
      <c r="C15" s="166">
        <v>315679.66000000003</v>
      </c>
      <c r="D15" s="166"/>
      <c r="E15" s="166">
        <v>9535333.5299999993</v>
      </c>
      <c r="F15" s="166">
        <v>649198.18999999994</v>
      </c>
      <c r="G15" s="166">
        <v>991649.88</v>
      </c>
      <c r="H15" s="164">
        <v>0</v>
      </c>
      <c r="I15" s="164">
        <v>1.0800000000000001E-2</v>
      </c>
      <c r="J15" s="164">
        <v>1.83E-2</v>
      </c>
      <c r="K15" s="164">
        <v>2.1100000000000001E-2</v>
      </c>
      <c r="L15" s="164">
        <v>2.7699999999999999E-2</v>
      </c>
      <c r="M15" s="164">
        <v>1.95E-2</v>
      </c>
      <c r="N15" s="163">
        <f t="shared" si="0"/>
        <v>0</v>
      </c>
      <c r="O15" s="166">
        <f t="shared" si="0"/>
        <v>284.11169400000006</v>
      </c>
      <c r="P15" s="166">
        <f t="shared" si="0"/>
        <v>0</v>
      </c>
      <c r="Q15" s="166">
        <f t="shared" si="0"/>
        <v>16766.294790249998</v>
      </c>
      <c r="R15" s="166">
        <f t="shared" si="0"/>
        <v>1498.5658219166664</v>
      </c>
      <c r="S15" s="166">
        <f t="shared" si="0"/>
        <v>1611.431055</v>
      </c>
      <c r="T15" s="164">
        <v>0</v>
      </c>
      <c r="U15" s="164">
        <v>6.6699999999999995E-2</v>
      </c>
      <c r="V15" s="164">
        <v>6.6699999999999995E-2</v>
      </c>
      <c r="W15" s="164">
        <v>6.6699999999999995E-2</v>
      </c>
      <c r="X15" s="164">
        <v>6.6699999999999995E-2</v>
      </c>
      <c r="Y15" s="164">
        <v>6.6699999999999995E-2</v>
      </c>
      <c r="Z15" s="177">
        <f t="shared" si="1"/>
        <v>0</v>
      </c>
      <c r="AA15" s="177">
        <f t="shared" si="1"/>
        <v>1754.6527768333335</v>
      </c>
      <c r="AB15" s="177">
        <f t="shared" si="1"/>
        <v>0</v>
      </c>
      <c r="AC15" s="177">
        <f t="shared" si="1"/>
        <v>53000.562204249989</v>
      </c>
      <c r="AD15" s="177">
        <f t="shared" si="1"/>
        <v>3608.4599394166657</v>
      </c>
      <c r="AE15" s="177">
        <f t="shared" si="1"/>
        <v>5511.9205829999992</v>
      </c>
      <c r="AF15" s="177">
        <f t="shared" si="2"/>
        <v>0</v>
      </c>
      <c r="AG15" s="177">
        <f t="shared" si="2"/>
        <v>-1470.5410828333333</v>
      </c>
      <c r="AH15" s="177">
        <f t="shared" si="2"/>
        <v>0</v>
      </c>
      <c r="AI15" s="177">
        <f t="shared" si="2"/>
        <v>-36234.267413999987</v>
      </c>
      <c r="AJ15" s="177">
        <f t="shared" si="2"/>
        <v>-2109.8941174999991</v>
      </c>
      <c r="AK15" s="177">
        <f t="shared" si="2"/>
        <v>-3900.4895279999992</v>
      </c>
      <c r="AL15" s="163">
        <f t="shared" si="3"/>
        <v>0</v>
      </c>
      <c r="AM15" s="163">
        <f t="shared" si="3"/>
        <v>-11764.328662666667</v>
      </c>
      <c r="AN15" s="163">
        <f t="shared" si="3"/>
        <v>0</v>
      </c>
      <c r="AO15" s="163">
        <f t="shared" si="3"/>
        <v>-288569.48265199998</v>
      </c>
      <c r="AP15" s="163">
        <f t="shared" si="3"/>
        <v>-16879.152939999996</v>
      </c>
      <c r="AQ15" s="163">
        <f t="shared" si="3"/>
        <v>-31203.91622399999</v>
      </c>
      <c r="AR15" s="163">
        <f t="shared" si="4"/>
        <v>-348416.88047866663</v>
      </c>
      <c r="AS15" s="182">
        <v>0.21</v>
      </c>
      <c r="AT15" s="166">
        <f t="shared" si="5"/>
        <v>73167.544900519992</v>
      </c>
    </row>
    <row r="16" spans="1:46">
      <c r="A16" s="181">
        <v>43709</v>
      </c>
      <c r="B16" s="166">
        <v>206680.48</v>
      </c>
      <c r="C16" s="166">
        <v>315679.66000000003</v>
      </c>
      <c r="D16" s="166"/>
      <c r="E16" s="166">
        <v>9535333.5299999993</v>
      </c>
      <c r="F16" s="166">
        <v>649198.18999999994</v>
      </c>
      <c r="G16" s="166">
        <v>991649.88</v>
      </c>
      <c r="H16" s="164">
        <v>0</v>
      </c>
      <c r="I16" s="164">
        <v>1.0800000000000001E-2</v>
      </c>
      <c r="J16" s="164">
        <v>1.83E-2</v>
      </c>
      <c r="K16" s="164">
        <v>2.1100000000000001E-2</v>
      </c>
      <c r="L16" s="164">
        <v>2.7699999999999999E-2</v>
      </c>
      <c r="M16" s="164">
        <v>1.95E-2</v>
      </c>
      <c r="N16" s="163">
        <f t="shared" si="0"/>
        <v>0</v>
      </c>
      <c r="O16" s="166">
        <f t="shared" si="0"/>
        <v>284.11169400000006</v>
      </c>
      <c r="P16" s="166">
        <f t="shared" si="0"/>
        <v>0</v>
      </c>
      <c r="Q16" s="166">
        <f t="shared" si="0"/>
        <v>16766.294790249998</v>
      </c>
      <c r="R16" s="166">
        <f t="shared" si="0"/>
        <v>1498.5658219166664</v>
      </c>
      <c r="S16" s="166">
        <f t="shared" si="0"/>
        <v>1611.431055</v>
      </c>
      <c r="T16" s="164">
        <v>0</v>
      </c>
      <c r="U16" s="164">
        <v>6.6699999999999995E-2</v>
      </c>
      <c r="V16" s="164">
        <v>6.6699999999999995E-2</v>
      </c>
      <c r="W16" s="164">
        <v>6.6699999999999995E-2</v>
      </c>
      <c r="X16" s="164">
        <v>6.6699999999999995E-2</v>
      </c>
      <c r="Y16" s="164">
        <v>6.6699999999999995E-2</v>
      </c>
      <c r="Z16" s="177">
        <f t="shared" si="1"/>
        <v>0</v>
      </c>
      <c r="AA16" s="177">
        <f t="shared" si="1"/>
        <v>1754.6527768333335</v>
      </c>
      <c r="AB16" s="177">
        <f t="shared" si="1"/>
        <v>0</v>
      </c>
      <c r="AC16" s="177">
        <f t="shared" si="1"/>
        <v>53000.562204249989</v>
      </c>
      <c r="AD16" s="177">
        <f t="shared" si="1"/>
        <v>3608.4599394166657</v>
      </c>
      <c r="AE16" s="177">
        <f t="shared" si="1"/>
        <v>5511.9205829999992</v>
      </c>
      <c r="AF16" s="177">
        <f t="shared" si="2"/>
        <v>0</v>
      </c>
      <c r="AG16" s="177">
        <f t="shared" si="2"/>
        <v>-1470.5410828333333</v>
      </c>
      <c r="AH16" s="177">
        <f t="shared" si="2"/>
        <v>0</v>
      </c>
      <c r="AI16" s="177">
        <f t="shared" si="2"/>
        <v>-36234.267413999987</v>
      </c>
      <c r="AJ16" s="177">
        <f t="shared" si="2"/>
        <v>-2109.8941174999991</v>
      </c>
      <c r="AK16" s="177">
        <f t="shared" si="2"/>
        <v>-3900.4895279999992</v>
      </c>
      <c r="AL16" s="163">
        <f t="shared" si="3"/>
        <v>0</v>
      </c>
      <c r="AM16" s="163">
        <f t="shared" si="3"/>
        <v>-13234.8697455</v>
      </c>
      <c r="AN16" s="163">
        <f t="shared" si="3"/>
        <v>0</v>
      </c>
      <c r="AO16" s="163">
        <f t="shared" si="3"/>
        <v>-324803.75006599998</v>
      </c>
      <c r="AP16" s="163">
        <f t="shared" si="3"/>
        <v>-18989.047057499996</v>
      </c>
      <c r="AQ16" s="163">
        <f t="shared" si="3"/>
        <v>-35104.405751999991</v>
      </c>
      <c r="AR16" s="163">
        <f t="shared" si="4"/>
        <v>-392132.07262099994</v>
      </c>
      <c r="AS16" s="182">
        <v>0.21</v>
      </c>
      <c r="AT16" s="166">
        <f t="shared" si="5"/>
        <v>82347.735250409984</v>
      </c>
    </row>
    <row r="17" spans="1:46">
      <c r="A17" s="181">
        <v>43739</v>
      </c>
      <c r="B17" s="166">
        <v>206680.48</v>
      </c>
      <c r="C17" s="166">
        <v>315679.66000000003</v>
      </c>
      <c r="D17" s="166"/>
      <c r="E17" s="166">
        <v>9535333.5299999993</v>
      </c>
      <c r="F17" s="166">
        <v>649198.18999999994</v>
      </c>
      <c r="G17" s="166">
        <v>991649.88</v>
      </c>
      <c r="H17" s="164">
        <v>0</v>
      </c>
      <c r="I17" s="164">
        <v>1.0800000000000001E-2</v>
      </c>
      <c r="J17" s="164">
        <v>1.83E-2</v>
      </c>
      <c r="K17" s="164">
        <v>2.1100000000000001E-2</v>
      </c>
      <c r="L17" s="164">
        <v>2.7699999999999999E-2</v>
      </c>
      <c r="M17" s="164">
        <v>1.95E-2</v>
      </c>
      <c r="N17" s="163">
        <f t="shared" si="0"/>
        <v>0</v>
      </c>
      <c r="O17" s="166">
        <f t="shared" si="0"/>
        <v>284.11169400000006</v>
      </c>
      <c r="P17" s="166">
        <f t="shared" si="0"/>
        <v>0</v>
      </c>
      <c r="Q17" s="166">
        <f t="shared" si="0"/>
        <v>16766.294790249998</v>
      </c>
      <c r="R17" s="166">
        <f t="shared" si="0"/>
        <v>1498.5658219166664</v>
      </c>
      <c r="S17" s="166">
        <f t="shared" si="0"/>
        <v>1611.431055</v>
      </c>
      <c r="T17" s="164">
        <v>0</v>
      </c>
      <c r="U17" s="164">
        <v>6.6699999999999995E-2</v>
      </c>
      <c r="V17" s="164">
        <v>6.6699999999999995E-2</v>
      </c>
      <c r="W17" s="164">
        <v>6.6699999999999995E-2</v>
      </c>
      <c r="X17" s="164">
        <v>6.6699999999999995E-2</v>
      </c>
      <c r="Y17" s="164">
        <v>6.6699999999999995E-2</v>
      </c>
      <c r="Z17" s="177">
        <f t="shared" si="1"/>
        <v>0</v>
      </c>
      <c r="AA17" s="177">
        <f t="shared" si="1"/>
        <v>1754.6527768333335</v>
      </c>
      <c r="AB17" s="177">
        <f t="shared" si="1"/>
        <v>0</v>
      </c>
      <c r="AC17" s="177">
        <f t="shared" si="1"/>
        <v>53000.562204249989</v>
      </c>
      <c r="AD17" s="177">
        <f t="shared" si="1"/>
        <v>3608.4599394166657</v>
      </c>
      <c r="AE17" s="177">
        <f t="shared" si="1"/>
        <v>5511.9205829999992</v>
      </c>
      <c r="AF17" s="177">
        <f t="shared" si="2"/>
        <v>0</v>
      </c>
      <c r="AG17" s="177">
        <f t="shared" si="2"/>
        <v>-1470.5410828333333</v>
      </c>
      <c r="AH17" s="177">
        <f t="shared" si="2"/>
        <v>0</v>
      </c>
      <c r="AI17" s="177">
        <f t="shared" si="2"/>
        <v>-36234.267413999987</v>
      </c>
      <c r="AJ17" s="177">
        <f t="shared" si="2"/>
        <v>-2109.8941174999991</v>
      </c>
      <c r="AK17" s="177">
        <f t="shared" si="2"/>
        <v>-3900.4895279999992</v>
      </c>
      <c r="AL17" s="163">
        <f t="shared" si="3"/>
        <v>0</v>
      </c>
      <c r="AM17" s="163">
        <f t="shared" si="3"/>
        <v>-14705.410828333333</v>
      </c>
      <c r="AN17" s="163">
        <f t="shared" si="3"/>
        <v>0</v>
      </c>
      <c r="AO17" s="163">
        <f t="shared" si="3"/>
        <v>-361038.01747999998</v>
      </c>
      <c r="AP17" s="163">
        <f t="shared" si="3"/>
        <v>-21098.941174999996</v>
      </c>
      <c r="AQ17" s="163">
        <f t="shared" si="3"/>
        <v>-39004.89527999999</v>
      </c>
      <c r="AR17" s="163">
        <f t="shared" si="4"/>
        <v>-435847.26476333331</v>
      </c>
      <c r="AS17" s="182">
        <v>0.21</v>
      </c>
      <c r="AT17" s="166">
        <f t="shared" si="5"/>
        <v>91527.92560029999</v>
      </c>
    </row>
    <row r="18" spans="1:46">
      <c r="A18" s="181">
        <v>43770</v>
      </c>
      <c r="B18" s="166">
        <v>206680.48</v>
      </c>
      <c r="C18" s="166">
        <v>315679.66000000003</v>
      </c>
      <c r="D18" s="166"/>
      <c r="E18" s="166">
        <v>9535333.5299999993</v>
      </c>
      <c r="F18" s="166">
        <v>649198.18999999994</v>
      </c>
      <c r="G18" s="166">
        <v>991649.88</v>
      </c>
      <c r="H18" s="164">
        <v>0</v>
      </c>
      <c r="I18" s="164">
        <v>1.0800000000000001E-2</v>
      </c>
      <c r="J18" s="164">
        <v>1.83E-2</v>
      </c>
      <c r="K18" s="164">
        <v>2.1100000000000001E-2</v>
      </c>
      <c r="L18" s="164">
        <v>2.7699999999999999E-2</v>
      </c>
      <c r="M18" s="164">
        <v>1.95E-2</v>
      </c>
      <c r="N18" s="163">
        <f t="shared" si="0"/>
        <v>0</v>
      </c>
      <c r="O18" s="166">
        <f t="shared" si="0"/>
        <v>284.11169400000006</v>
      </c>
      <c r="P18" s="166">
        <f t="shared" si="0"/>
        <v>0</v>
      </c>
      <c r="Q18" s="166">
        <f t="shared" si="0"/>
        <v>16766.294790249998</v>
      </c>
      <c r="R18" s="166">
        <f t="shared" si="0"/>
        <v>1498.5658219166664</v>
      </c>
      <c r="S18" s="166">
        <f t="shared" si="0"/>
        <v>1611.431055</v>
      </c>
      <c r="T18" s="164">
        <v>0</v>
      </c>
      <c r="U18" s="164">
        <v>6.6699999999999995E-2</v>
      </c>
      <c r="V18" s="164">
        <v>6.6699999999999995E-2</v>
      </c>
      <c r="W18" s="164">
        <v>6.6699999999999995E-2</v>
      </c>
      <c r="X18" s="164">
        <v>6.6699999999999995E-2</v>
      </c>
      <c r="Y18" s="164">
        <v>6.6699999999999995E-2</v>
      </c>
      <c r="Z18" s="177">
        <f t="shared" si="1"/>
        <v>0</v>
      </c>
      <c r="AA18" s="177">
        <f t="shared" si="1"/>
        <v>1754.6527768333335</v>
      </c>
      <c r="AB18" s="177">
        <f t="shared" si="1"/>
        <v>0</v>
      </c>
      <c r="AC18" s="177">
        <f t="shared" si="1"/>
        <v>53000.562204249989</v>
      </c>
      <c r="AD18" s="177">
        <f t="shared" si="1"/>
        <v>3608.4599394166657</v>
      </c>
      <c r="AE18" s="177">
        <f t="shared" si="1"/>
        <v>5511.9205829999992</v>
      </c>
      <c r="AF18" s="177">
        <f t="shared" si="2"/>
        <v>0</v>
      </c>
      <c r="AG18" s="177">
        <f t="shared" si="2"/>
        <v>-1470.5410828333333</v>
      </c>
      <c r="AH18" s="177">
        <f t="shared" si="2"/>
        <v>0</v>
      </c>
      <c r="AI18" s="177">
        <f t="shared" si="2"/>
        <v>-36234.267413999987</v>
      </c>
      <c r="AJ18" s="177">
        <f t="shared" si="2"/>
        <v>-2109.8941174999991</v>
      </c>
      <c r="AK18" s="177">
        <f t="shared" si="2"/>
        <v>-3900.4895279999992</v>
      </c>
      <c r="AL18" s="163">
        <f t="shared" si="3"/>
        <v>0</v>
      </c>
      <c r="AM18" s="163">
        <f t="shared" si="3"/>
        <v>-16175.951911166667</v>
      </c>
      <c r="AN18" s="163">
        <f t="shared" si="3"/>
        <v>0</v>
      </c>
      <c r="AO18" s="163">
        <f t="shared" si="3"/>
        <v>-397272.28489399998</v>
      </c>
      <c r="AP18" s="163">
        <f t="shared" si="3"/>
        <v>-23208.835292499996</v>
      </c>
      <c r="AQ18" s="163">
        <f t="shared" si="3"/>
        <v>-42905.384807999988</v>
      </c>
      <c r="AR18" s="163">
        <f t="shared" si="4"/>
        <v>-479562.45690566662</v>
      </c>
      <c r="AS18" s="182">
        <v>0.21</v>
      </c>
      <c r="AT18" s="166">
        <f t="shared" si="5"/>
        <v>100708.11595018998</v>
      </c>
    </row>
    <row r="19" spans="1:46">
      <c r="A19" s="181">
        <v>43800</v>
      </c>
      <c r="B19" s="166">
        <v>206680.48</v>
      </c>
      <c r="C19" s="166">
        <v>315679.66000000003</v>
      </c>
      <c r="D19" s="166"/>
      <c r="E19" s="166">
        <v>9535333.5299999993</v>
      </c>
      <c r="F19" s="166">
        <v>649198.18999999994</v>
      </c>
      <c r="G19" s="166">
        <v>991649.88</v>
      </c>
      <c r="H19" s="164">
        <v>0</v>
      </c>
      <c r="I19" s="164">
        <v>1.0800000000000001E-2</v>
      </c>
      <c r="J19" s="164">
        <v>1.83E-2</v>
      </c>
      <c r="K19" s="164">
        <v>2.1100000000000001E-2</v>
      </c>
      <c r="L19" s="164">
        <v>2.7699999999999999E-2</v>
      </c>
      <c r="M19" s="164">
        <v>1.95E-2</v>
      </c>
      <c r="N19" s="163">
        <f t="shared" si="0"/>
        <v>0</v>
      </c>
      <c r="O19" s="166">
        <f t="shared" si="0"/>
        <v>284.11169400000006</v>
      </c>
      <c r="P19" s="166">
        <f t="shared" si="0"/>
        <v>0</v>
      </c>
      <c r="Q19" s="166">
        <f t="shared" si="0"/>
        <v>16766.294790249998</v>
      </c>
      <c r="R19" s="166">
        <f t="shared" si="0"/>
        <v>1498.5658219166664</v>
      </c>
      <c r="S19" s="166">
        <f t="shared" si="0"/>
        <v>1611.431055</v>
      </c>
      <c r="T19" s="164">
        <v>0</v>
      </c>
      <c r="U19" s="164">
        <v>6.6699999999999995E-2</v>
      </c>
      <c r="V19" s="164">
        <v>6.6699999999999995E-2</v>
      </c>
      <c r="W19" s="164">
        <v>6.6699999999999995E-2</v>
      </c>
      <c r="X19" s="164">
        <v>6.6699999999999995E-2</v>
      </c>
      <c r="Y19" s="164">
        <v>6.6699999999999995E-2</v>
      </c>
      <c r="Z19" s="177">
        <f t="shared" si="1"/>
        <v>0</v>
      </c>
      <c r="AA19" s="177">
        <f t="shared" si="1"/>
        <v>1754.6527768333335</v>
      </c>
      <c r="AB19" s="177">
        <f t="shared" si="1"/>
        <v>0</v>
      </c>
      <c r="AC19" s="177">
        <f t="shared" si="1"/>
        <v>53000.562204249989</v>
      </c>
      <c r="AD19" s="177">
        <f t="shared" si="1"/>
        <v>3608.4599394166657</v>
      </c>
      <c r="AE19" s="177">
        <f t="shared" si="1"/>
        <v>5511.9205829999992</v>
      </c>
      <c r="AF19" s="177">
        <f t="shared" si="2"/>
        <v>0</v>
      </c>
      <c r="AG19" s="177">
        <f t="shared" si="2"/>
        <v>-1470.5410828333333</v>
      </c>
      <c r="AH19" s="177">
        <f t="shared" si="2"/>
        <v>0</v>
      </c>
      <c r="AI19" s="177">
        <f t="shared" si="2"/>
        <v>-36234.267413999987</v>
      </c>
      <c r="AJ19" s="177">
        <f t="shared" si="2"/>
        <v>-2109.8941174999991</v>
      </c>
      <c r="AK19" s="177">
        <f t="shared" si="2"/>
        <v>-3900.4895279999992</v>
      </c>
      <c r="AL19" s="163">
        <f t="shared" si="3"/>
        <v>0</v>
      </c>
      <c r="AM19" s="163">
        <f t="shared" si="3"/>
        <v>-17646.492994</v>
      </c>
      <c r="AN19" s="163">
        <f t="shared" si="3"/>
        <v>0</v>
      </c>
      <c r="AO19" s="163">
        <f t="shared" si="3"/>
        <v>-433506.55230799998</v>
      </c>
      <c r="AP19" s="163">
        <f t="shared" si="3"/>
        <v>-25318.729409999996</v>
      </c>
      <c r="AQ19" s="163">
        <f t="shared" si="3"/>
        <v>-46805.874335999986</v>
      </c>
      <c r="AR19" s="163">
        <f t="shared" si="4"/>
        <v>-523277.64904799999</v>
      </c>
      <c r="AS19" s="182">
        <v>0.21</v>
      </c>
      <c r="AT19" s="166">
        <f t="shared" si="5"/>
        <v>109888.30630007999</v>
      </c>
    </row>
    <row r="20" spans="1:46">
      <c r="A20" s="181">
        <v>43831</v>
      </c>
      <c r="B20" s="166">
        <v>206680.48</v>
      </c>
      <c r="C20" s="166">
        <v>315679.66000000003</v>
      </c>
      <c r="D20" s="166"/>
      <c r="E20" s="166">
        <v>9535333.5299999993</v>
      </c>
      <c r="F20" s="166">
        <v>649198.18999999994</v>
      </c>
      <c r="G20" s="166">
        <v>991649.88</v>
      </c>
      <c r="H20" s="164">
        <v>0</v>
      </c>
      <c r="I20" s="164">
        <v>1.0800000000000001E-2</v>
      </c>
      <c r="J20" s="164">
        <v>1.83E-2</v>
      </c>
      <c r="K20" s="164">
        <v>2.1100000000000001E-2</v>
      </c>
      <c r="L20" s="164">
        <v>2.7699999999999999E-2</v>
      </c>
      <c r="M20" s="164">
        <v>1.95E-2</v>
      </c>
      <c r="N20" s="163">
        <f t="shared" si="0"/>
        <v>0</v>
      </c>
      <c r="O20" s="166">
        <f t="shared" si="0"/>
        <v>284.11169400000006</v>
      </c>
      <c r="P20" s="166">
        <f t="shared" si="0"/>
        <v>0</v>
      </c>
      <c r="Q20" s="166">
        <f t="shared" si="0"/>
        <v>16766.294790249998</v>
      </c>
      <c r="R20" s="166">
        <f t="shared" si="0"/>
        <v>1498.5658219166664</v>
      </c>
      <c r="S20" s="166">
        <f t="shared" si="0"/>
        <v>1611.431055</v>
      </c>
      <c r="T20" s="164">
        <v>0</v>
      </c>
      <c r="U20" s="164">
        <v>6.6699999999999995E-2</v>
      </c>
      <c r="V20" s="164">
        <v>6.6699999999999995E-2</v>
      </c>
      <c r="W20" s="164">
        <v>6.6699999999999995E-2</v>
      </c>
      <c r="X20" s="164">
        <v>6.6699999999999995E-2</v>
      </c>
      <c r="Y20" s="164">
        <v>6.6699999999999995E-2</v>
      </c>
      <c r="Z20" s="177">
        <f t="shared" si="1"/>
        <v>0</v>
      </c>
      <c r="AA20" s="177">
        <f t="shared" si="1"/>
        <v>1754.6527768333335</v>
      </c>
      <c r="AB20" s="177">
        <f t="shared" si="1"/>
        <v>0</v>
      </c>
      <c r="AC20" s="177">
        <f t="shared" si="1"/>
        <v>53000.562204249989</v>
      </c>
      <c r="AD20" s="177">
        <f t="shared" si="1"/>
        <v>3608.4599394166657</v>
      </c>
      <c r="AE20" s="177">
        <f t="shared" si="1"/>
        <v>5511.9205829999992</v>
      </c>
      <c r="AF20" s="177">
        <f t="shared" si="2"/>
        <v>0</v>
      </c>
      <c r="AG20" s="177">
        <f t="shared" si="2"/>
        <v>-1470.5410828333333</v>
      </c>
      <c r="AH20" s="177">
        <f t="shared" si="2"/>
        <v>0</v>
      </c>
      <c r="AI20" s="177">
        <f t="shared" si="2"/>
        <v>-36234.267413999987</v>
      </c>
      <c r="AJ20" s="177">
        <f t="shared" si="2"/>
        <v>-2109.8941174999991</v>
      </c>
      <c r="AK20" s="177">
        <f t="shared" si="2"/>
        <v>-3900.4895279999992</v>
      </c>
      <c r="AL20" s="163">
        <f t="shared" si="3"/>
        <v>0</v>
      </c>
      <c r="AM20" s="163">
        <f t="shared" si="3"/>
        <v>-19117.034076833334</v>
      </c>
      <c r="AN20" s="163">
        <f t="shared" si="3"/>
        <v>0</v>
      </c>
      <c r="AO20" s="163">
        <f t="shared" si="3"/>
        <v>-469740.81972199999</v>
      </c>
      <c r="AP20" s="163">
        <f t="shared" si="3"/>
        <v>-27428.623527499996</v>
      </c>
      <c r="AQ20" s="163">
        <f t="shared" si="3"/>
        <v>-50706.363863999984</v>
      </c>
      <c r="AR20" s="163">
        <f t="shared" si="4"/>
        <v>-566992.84119033336</v>
      </c>
      <c r="AS20" s="182">
        <v>0.21</v>
      </c>
      <c r="AT20" s="166">
        <f t="shared" si="5"/>
        <v>119068.49664996999</v>
      </c>
    </row>
    <row r="21" spans="1:46">
      <c r="A21" s="181">
        <v>43862</v>
      </c>
      <c r="B21" s="166">
        <v>206680.48</v>
      </c>
      <c r="C21" s="166">
        <v>315679.66000000003</v>
      </c>
      <c r="D21" s="166"/>
      <c r="E21" s="166">
        <v>9535333.5299999993</v>
      </c>
      <c r="F21" s="166">
        <v>649198.18999999994</v>
      </c>
      <c r="G21" s="166">
        <v>991649.88</v>
      </c>
      <c r="H21" s="164">
        <v>0</v>
      </c>
      <c r="I21" s="164">
        <v>1.0800000000000001E-2</v>
      </c>
      <c r="J21" s="164">
        <v>1.83E-2</v>
      </c>
      <c r="K21" s="164">
        <v>2.1100000000000001E-2</v>
      </c>
      <c r="L21" s="164">
        <v>2.7699999999999999E-2</v>
      </c>
      <c r="M21" s="164">
        <v>1.95E-2</v>
      </c>
      <c r="N21" s="163">
        <f t="shared" si="0"/>
        <v>0</v>
      </c>
      <c r="O21" s="166">
        <f t="shared" si="0"/>
        <v>284.11169400000006</v>
      </c>
      <c r="P21" s="166">
        <f t="shared" si="0"/>
        <v>0</v>
      </c>
      <c r="Q21" s="166">
        <f t="shared" si="0"/>
        <v>16766.294790249998</v>
      </c>
      <c r="R21" s="166">
        <f t="shared" si="0"/>
        <v>1498.5658219166664</v>
      </c>
      <c r="S21" s="166">
        <f t="shared" si="0"/>
        <v>1611.431055</v>
      </c>
      <c r="T21" s="164">
        <v>0</v>
      </c>
      <c r="U21" s="164">
        <v>6.6699999999999995E-2</v>
      </c>
      <c r="V21" s="164">
        <v>6.6699999999999995E-2</v>
      </c>
      <c r="W21" s="164">
        <v>6.6699999999999995E-2</v>
      </c>
      <c r="X21" s="164">
        <v>6.6699999999999995E-2</v>
      </c>
      <c r="Y21" s="164">
        <v>6.6699999999999995E-2</v>
      </c>
      <c r="Z21" s="177">
        <f t="shared" si="1"/>
        <v>0</v>
      </c>
      <c r="AA21" s="177">
        <f t="shared" si="1"/>
        <v>1754.6527768333335</v>
      </c>
      <c r="AB21" s="177">
        <f t="shared" si="1"/>
        <v>0</v>
      </c>
      <c r="AC21" s="177">
        <f t="shared" si="1"/>
        <v>53000.562204249989</v>
      </c>
      <c r="AD21" s="177">
        <f t="shared" si="1"/>
        <v>3608.4599394166657</v>
      </c>
      <c r="AE21" s="177">
        <f t="shared" si="1"/>
        <v>5511.9205829999992</v>
      </c>
      <c r="AF21" s="177">
        <f t="shared" si="2"/>
        <v>0</v>
      </c>
      <c r="AG21" s="177">
        <f t="shared" si="2"/>
        <v>-1470.5410828333333</v>
      </c>
      <c r="AH21" s="177">
        <f t="shared" si="2"/>
        <v>0</v>
      </c>
      <c r="AI21" s="177">
        <f t="shared" si="2"/>
        <v>-36234.267413999987</v>
      </c>
      <c r="AJ21" s="177">
        <f t="shared" si="2"/>
        <v>-2109.8941174999991</v>
      </c>
      <c r="AK21" s="177">
        <f t="shared" si="2"/>
        <v>-3900.4895279999992</v>
      </c>
      <c r="AL21" s="163">
        <f t="shared" si="3"/>
        <v>0</v>
      </c>
      <c r="AM21" s="163">
        <f t="shared" si="3"/>
        <v>-20587.575159666667</v>
      </c>
      <c r="AN21" s="163">
        <f t="shared" si="3"/>
        <v>0</v>
      </c>
      <c r="AO21" s="163">
        <f t="shared" si="3"/>
        <v>-505975.08713599999</v>
      </c>
      <c r="AP21" s="163">
        <f t="shared" si="3"/>
        <v>-29538.517644999996</v>
      </c>
      <c r="AQ21" s="163">
        <f t="shared" si="3"/>
        <v>-54606.853391999983</v>
      </c>
      <c r="AR21" s="163">
        <f t="shared" si="4"/>
        <v>-610708.03333266662</v>
      </c>
      <c r="AS21" s="182">
        <v>0.21</v>
      </c>
      <c r="AT21" s="166">
        <f t="shared" si="5"/>
        <v>128248.68699985999</v>
      </c>
    </row>
    <row r="22" spans="1:46">
      <c r="A22" s="181">
        <v>43891</v>
      </c>
      <c r="B22" s="166">
        <v>206680.48</v>
      </c>
      <c r="C22" s="166">
        <v>315679.66000000003</v>
      </c>
      <c r="D22" s="166"/>
      <c r="E22" s="166">
        <v>9535333.5299999993</v>
      </c>
      <c r="F22" s="166">
        <v>649198.18999999994</v>
      </c>
      <c r="G22" s="166">
        <v>991649.88</v>
      </c>
      <c r="H22" s="164">
        <v>0</v>
      </c>
      <c r="I22" s="164">
        <v>1.0800000000000001E-2</v>
      </c>
      <c r="J22" s="164">
        <v>1.83E-2</v>
      </c>
      <c r="K22" s="164">
        <v>2.1100000000000001E-2</v>
      </c>
      <c r="L22" s="164">
        <v>2.7699999999999999E-2</v>
      </c>
      <c r="M22" s="164">
        <v>1.95E-2</v>
      </c>
      <c r="N22" s="163">
        <f t="shared" si="0"/>
        <v>0</v>
      </c>
      <c r="O22" s="166">
        <f t="shared" si="0"/>
        <v>284.11169400000006</v>
      </c>
      <c r="P22" s="166">
        <f t="shared" si="0"/>
        <v>0</v>
      </c>
      <c r="Q22" s="166">
        <f t="shared" si="0"/>
        <v>16766.294790249998</v>
      </c>
      <c r="R22" s="166">
        <f t="shared" si="0"/>
        <v>1498.5658219166664</v>
      </c>
      <c r="S22" s="166">
        <f t="shared" si="0"/>
        <v>1611.431055</v>
      </c>
      <c r="T22" s="164">
        <v>0</v>
      </c>
      <c r="U22" s="164">
        <v>6.6699999999999995E-2</v>
      </c>
      <c r="V22" s="164">
        <v>6.6699999999999995E-2</v>
      </c>
      <c r="W22" s="164">
        <v>6.6699999999999995E-2</v>
      </c>
      <c r="X22" s="164">
        <v>6.6699999999999995E-2</v>
      </c>
      <c r="Y22" s="164">
        <v>6.6699999999999995E-2</v>
      </c>
      <c r="Z22" s="177">
        <f t="shared" si="1"/>
        <v>0</v>
      </c>
      <c r="AA22" s="177">
        <f t="shared" si="1"/>
        <v>1754.6527768333335</v>
      </c>
      <c r="AB22" s="177">
        <f t="shared" si="1"/>
        <v>0</v>
      </c>
      <c r="AC22" s="177">
        <f t="shared" si="1"/>
        <v>53000.562204249989</v>
      </c>
      <c r="AD22" s="177">
        <f t="shared" si="1"/>
        <v>3608.4599394166657</v>
      </c>
      <c r="AE22" s="177">
        <f t="shared" si="1"/>
        <v>5511.9205829999992</v>
      </c>
      <c r="AF22" s="177">
        <f t="shared" si="2"/>
        <v>0</v>
      </c>
      <c r="AG22" s="177">
        <f t="shared" si="2"/>
        <v>-1470.5410828333333</v>
      </c>
      <c r="AH22" s="177">
        <f t="shared" si="2"/>
        <v>0</v>
      </c>
      <c r="AI22" s="177">
        <f t="shared" si="2"/>
        <v>-36234.267413999987</v>
      </c>
      <c r="AJ22" s="177">
        <f t="shared" si="2"/>
        <v>-2109.8941174999991</v>
      </c>
      <c r="AK22" s="177">
        <f t="shared" si="2"/>
        <v>-3900.4895279999992</v>
      </c>
      <c r="AL22" s="163">
        <f t="shared" si="3"/>
        <v>0</v>
      </c>
      <c r="AM22" s="163">
        <f t="shared" si="3"/>
        <v>-22058.1162425</v>
      </c>
      <c r="AN22" s="163">
        <f t="shared" si="3"/>
        <v>0</v>
      </c>
      <c r="AO22" s="163">
        <f t="shared" si="3"/>
        <v>-542209.35454999993</v>
      </c>
      <c r="AP22" s="163">
        <f t="shared" si="3"/>
        <v>-31648.411762499996</v>
      </c>
      <c r="AQ22" s="163">
        <f t="shared" si="3"/>
        <v>-58507.342919999981</v>
      </c>
      <c r="AR22" s="163">
        <f t="shared" si="4"/>
        <v>-654423.22547499987</v>
      </c>
      <c r="AS22" s="182">
        <v>0.21</v>
      </c>
      <c r="AT22" s="166">
        <f t="shared" si="5"/>
        <v>137428.87734974996</v>
      </c>
    </row>
    <row r="23" spans="1:46">
      <c r="A23" s="181">
        <v>43922</v>
      </c>
      <c r="B23" s="166">
        <v>206680.48</v>
      </c>
      <c r="C23" s="166">
        <v>315679.66000000003</v>
      </c>
      <c r="D23" s="166"/>
      <c r="E23" s="166">
        <v>9535333.5299999993</v>
      </c>
      <c r="F23" s="166">
        <v>649198.18999999994</v>
      </c>
      <c r="G23" s="166">
        <v>991649.88</v>
      </c>
      <c r="H23" s="164">
        <v>0</v>
      </c>
      <c r="I23" s="164">
        <v>1.0800000000000001E-2</v>
      </c>
      <c r="J23" s="164">
        <v>1.83E-2</v>
      </c>
      <c r="K23" s="164">
        <v>2.1100000000000001E-2</v>
      </c>
      <c r="L23" s="164">
        <v>2.7699999999999999E-2</v>
      </c>
      <c r="M23" s="164">
        <v>1.95E-2</v>
      </c>
      <c r="N23" s="163">
        <f t="shared" si="0"/>
        <v>0</v>
      </c>
      <c r="O23" s="166">
        <f t="shared" si="0"/>
        <v>284.11169400000006</v>
      </c>
      <c r="P23" s="166">
        <f t="shared" si="0"/>
        <v>0</v>
      </c>
      <c r="Q23" s="166">
        <f t="shared" si="0"/>
        <v>16766.294790249998</v>
      </c>
      <c r="R23" s="166">
        <f t="shared" si="0"/>
        <v>1498.5658219166664</v>
      </c>
      <c r="S23" s="166">
        <f t="shared" si="0"/>
        <v>1611.431055</v>
      </c>
      <c r="T23" s="164">
        <v>0</v>
      </c>
      <c r="U23" s="164">
        <v>6.6699999999999995E-2</v>
      </c>
      <c r="V23" s="164">
        <v>6.6699999999999995E-2</v>
      </c>
      <c r="W23" s="164">
        <v>6.6699999999999995E-2</v>
      </c>
      <c r="X23" s="164">
        <v>6.6699999999999995E-2</v>
      </c>
      <c r="Y23" s="164">
        <v>6.6699999999999995E-2</v>
      </c>
      <c r="Z23" s="177">
        <f t="shared" si="1"/>
        <v>0</v>
      </c>
      <c r="AA23" s="177">
        <f t="shared" si="1"/>
        <v>1754.6527768333335</v>
      </c>
      <c r="AB23" s="177">
        <f t="shared" si="1"/>
        <v>0</v>
      </c>
      <c r="AC23" s="177">
        <f t="shared" si="1"/>
        <v>53000.562204249989</v>
      </c>
      <c r="AD23" s="177">
        <f t="shared" si="1"/>
        <v>3608.4599394166657</v>
      </c>
      <c r="AE23" s="177">
        <f t="shared" si="1"/>
        <v>5511.9205829999992</v>
      </c>
      <c r="AF23" s="177">
        <f t="shared" si="2"/>
        <v>0</v>
      </c>
      <c r="AG23" s="177">
        <f t="shared" si="2"/>
        <v>-1470.5410828333333</v>
      </c>
      <c r="AH23" s="177">
        <f t="shared" si="2"/>
        <v>0</v>
      </c>
      <c r="AI23" s="177">
        <f t="shared" si="2"/>
        <v>-36234.267413999987</v>
      </c>
      <c r="AJ23" s="177">
        <f t="shared" si="2"/>
        <v>-2109.8941174999991</v>
      </c>
      <c r="AK23" s="177">
        <f t="shared" si="2"/>
        <v>-3900.4895279999992</v>
      </c>
      <c r="AL23" s="163">
        <f t="shared" si="3"/>
        <v>0</v>
      </c>
      <c r="AM23" s="163">
        <f t="shared" si="3"/>
        <v>-23528.657325333334</v>
      </c>
      <c r="AN23" s="163">
        <f t="shared" si="3"/>
        <v>0</v>
      </c>
      <c r="AO23" s="163">
        <f t="shared" si="3"/>
        <v>-578443.62196399993</v>
      </c>
      <c r="AP23" s="163">
        <f t="shared" si="3"/>
        <v>-33758.305879999993</v>
      </c>
      <c r="AQ23" s="163">
        <f t="shared" si="3"/>
        <v>-62407.832447999979</v>
      </c>
      <c r="AR23" s="163">
        <f t="shared" si="4"/>
        <v>-698138.41761733324</v>
      </c>
      <c r="AS23" s="182">
        <v>0.21</v>
      </c>
      <c r="AT23" s="166">
        <f t="shared" si="5"/>
        <v>146609.06769963997</v>
      </c>
    </row>
    <row r="24" spans="1:46">
      <c r="A24" s="181">
        <v>43952</v>
      </c>
      <c r="B24" s="166">
        <v>206680.48</v>
      </c>
      <c r="C24" s="166">
        <v>315679.66000000003</v>
      </c>
      <c r="D24" s="166"/>
      <c r="E24" s="166">
        <v>9535333.5299999993</v>
      </c>
      <c r="F24" s="166">
        <v>649198.18999999994</v>
      </c>
      <c r="G24" s="166">
        <v>991649.88</v>
      </c>
      <c r="H24" s="164">
        <v>0</v>
      </c>
      <c r="I24" s="164">
        <v>1.0800000000000001E-2</v>
      </c>
      <c r="J24" s="164">
        <v>1.83E-2</v>
      </c>
      <c r="K24" s="164">
        <v>2.1100000000000001E-2</v>
      </c>
      <c r="L24" s="164">
        <v>2.7699999999999999E-2</v>
      </c>
      <c r="M24" s="164">
        <v>1.95E-2</v>
      </c>
      <c r="N24" s="163">
        <f t="shared" si="0"/>
        <v>0</v>
      </c>
      <c r="O24" s="166">
        <f t="shared" si="0"/>
        <v>284.11169400000006</v>
      </c>
      <c r="P24" s="166">
        <f t="shared" si="0"/>
        <v>0</v>
      </c>
      <c r="Q24" s="166">
        <f t="shared" si="0"/>
        <v>16766.294790249998</v>
      </c>
      <c r="R24" s="166">
        <f t="shared" si="0"/>
        <v>1498.5658219166664</v>
      </c>
      <c r="S24" s="166">
        <f t="shared" si="0"/>
        <v>1611.431055</v>
      </c>
      <c r="T24" s="164">
        <v>0</v>
      </c>
      <c r="U24" s="164">
        <v>6.6699999999999995E-2</v>
      </c>
      <c r="V24" s="164">
        <v>6.6699999999999995E-2</v>
      </c>
      <c r="W24" s="164">
        <v>6.6699999999999995E-2</v>
      </c>
      <c r="X24" s="164">
        <v>6.6699999999999995E-2</v>
      </c>
      <c r="Y24" s="164">
        <v>6.6699999999999995E-2</v>
      </c>
      <c r="Z24" s="177">
        <f t="shared" ref="Z24:AE55" si="6">B24*T24/12</f>
        <v>0</v>
      </c>
      <c r="AA24" s="177">
        <f t="shared" si="6"/>
        <v>1754.6527768333335</v>
      </c>
      <c r="AB24" s="177">
        <f t="shared" si="6"/>
        <v>0</v>
      </c>
      <c r="AC24" s="177">
        <f t="shared" si="6"/>
        <v>53000.562204249989</v>
      </c>
      <c r="AD24" s="177">
        <f t="shared" si="6"/>
        <v>3608.4599394166657</v>
      </c>
      <c r="AE24" s="177">
        <f t="shared" si="6"/>
        <v>5511.9205829999992</v>
      </c>
      <c r="AF24" s="177">
        <f t="shared" ref="AF24:AK55" si="7">N24-Z24</f>
        <v>0</v>
      </c>
      <c r="AG24" s="177">
        <f t="shared" si="7"/>
        <v>-1470.5410828333333</v>
      </c>
      <c r="AH24" s="177">
        <f t="shared" si="7"/>
        <v>0</v>
      </c>
      <c r="AI24" s="177">
        <f t="shared" si="7"/>
        <v>-36234.267413999987</v>
      </c>
      <c r="AJ24" s="177">
        <f t="shared" si="7"/>
        <v>-2109.8941174999991</v>
      </c>
      <c r="AK24" s="177">
        <f t="shared" si="7"/>
        <v>-3900.4895279999992</v>
      </c>
      <c r="AL24" s="163">
        <f t="shared" ref="AL24:AQ39" si="8">AL23+AF24</f>
        <v>0</v>
      </c>
      <c r="AM24" s="163">
        <f t="shared" si="8"/>
        <v>-24999.198408166667</v>
      </c>
      <c r="AN24" s="163">
        <f t="shared" si="8"/>
        <v>0</v>
      </c>
      <c r="AO24" s="163">
        <f t="shared" si="8"/>
        <v>-614677.88937799993</v>
      </c>
      <c r="AP24" s="163">
        <f t="shared" si="8"/>
        <v>-35868.199997499993</v>
      </c>
      <c r="AQ24" s="163">
        <f t="shared" si="8"/>
        <v>-66308.321975999977</v>
      </c>
      <c r="AR24" s="163">
        <f t="shared" si="4"/>
        <v>-741853.60975966649</v>
      </c>
      <c r="AS24" s="182">
        <v>0.21</v>
      </c>
      <c r="AT24" s="166">
        <f t="shared" ref="AT24:AT67" si="9">SUM(AM24:AQ24)*-AS24</f>
        <v>155789.25804952995</v>
      </c>
    </row>
    <row r="25" spans="1:46">
      <c r="A25" s="181">
        <v>43983</v>
      </c>
      <c r="B25" s="166">
        <v>206680.48</v>
      </c>
      <c r="C25" s="166">
        <v>315679.66000000003</v>
      </c>
      <c r="D25" s="166"/>
      <c r="E25" s="166">
        <v>9535333.5299999993</v>
      </c>
      <c r="F25" s="166">
        <v>649198.18999999994</v>
      </c>
      <c r="G25" s="166">
        <v>991649.88</v>
      </c>
      <c r="H25" s="164">
        <v>0</v>
      </c>
      <c r="I25" s="164">
        <v>1.0800000000000001E-2</v>
      </c>
      <c r="J25" s="164">
        <v>1.83E-2</v>
      </c>
      <c r="K25" s="164">
        <v>2.1100000000000001E-2</v>
      </c>
      <c r="L25" s="164">
        <v>2.7699999999999999E-2</v>
      </c>
      <c r="M25" s="164">
        <v>1.95E-2</v>
      </c>
      <c r="N25" s="163">
        <f t="shared" si="0"/>
        <v>0</v>
      </c>
      <c r="O25" s="166">
        <f t="shared" si="0"/>
        <v>284.11169400000006</v>
      </c>
      <c r="P25" s="166">
        <f t="shared" si="0"/>
        <v>0</v>
      </c>
      <c r="Q25" s="166">
        <f t="shared" si="0"/>
        <v>16766.294790249998</v>
      </c>
      <c r="R25" s="166">
        <f t="shared" si="0"/>
        <v>1498.5658219166664</v>
      </c>
      <c r="S25" s="166">
        <f t="shared" si="0"/>
        <v>1611.431055</v>
      </c>
      <c r="T25" s="164">
        <v>0</v>
      </c>
      <c r="U25" s="164">
        <v>6.6699999999999995E-2</v>
      </c>
      <c r="V25" s="164">
        <v>6.6699999999999995E-2</v>
      </c>
      <c r="W25" s="164">
        <v>6.6699999999999995E-2</v>
      </c>
      <c r="X25" s="164">
        <v>6.6699999999999995E-2</v>
      </c>
      <c r="Y25" s="164">
        <v>6.6699999999999995E-2</v>
      </c>
      <c r="Z25" s="177">
        <f t="shared" si="6"/>
        <v>0</v>
      </c>
      <c r="AA25" s="177">
        <f t="shared" si="6"/>
        <v>1754.6527768333335</v>
      </c>
      <c r="AB25" s="177">
        <f t="shared" si="6"/>
        <v>0</v>
      </c>
      <c r="AC25" s="177">
        <f t="shared" si="6"/>
        <v>53000.562204249989</v>
      </c>
      <c r="AD25" s="177">
        <f t="shared" si="6"/>
        <v>3608.4599394166657</v>
      </c>
      <c r="AE25" s="177">
        <f t="shared" si="6"/>
        <v>5511.9205829999992</v>
      </c>
      <c r="AF25" s="177">
        <f t="shared" si="7"/>
        <v>0</v>
      </c>
      <c r="AG25" s="177">
        <f t="shared" si="7"/>
        <v>-1470.5410828333333</v>
      </c>
      <c r="AH25" s="177">
        <f t="shared" si="7"/>
        <v>0</v>
      </c>
      <c r="AI25" s="177">
        <f t="shared" si="7"/>
        <v>-36234.267413999987</v>
      </c>
      <c r="AJ25" s="177">
        <f t="shared" si="7"/>
        <v>-2109.8941174999991</v>
      </c>
      <c r="AK25" s="177">
        <f t="shared" si="7"/>
        <v>-3900.4895279999992</v>
      </c>
      <c r="AL25" s="163">
        <f t="shared" si="8"/>
        <v>0</v>
      </c>
      <c r="AM25" s="163">
        <f t="shared" si="8"/>
        <v>-26469.739491</v>
      </c>
      <c r="AN25" s="163">
        <f t="shared" si="8"/>
        <v>0</v>
      </c>
      <c r="AO25" s="163">
        <f t="shared" si="8"/>
        <v>-650912.15679199994</v>
      </c>
      <c r="AP25" s="163">
        <f t="shared" si="8"/>
        <v>-37978.094114999993</v>
      </c>
      <c r="AQ25" s="163">
        <f t="shared" si="8"/>
        <v>-70208.811503999983</v>
      </c>
      <c r="AR25" s="163">
        <f t="shared" si="4"/>
        <v>-785568.80190199986</v>
      </c>
      <c r="AS25" s="182">
        <v>0.21</v>
      </c>
      <c r="AT25" s="166">
        <f t="shared" si="9"/>
        <v>164969.44839941995</v>
      </c>
    </row>
    <row r="26" spans="1:46">
      <c r="A26" s="181">
        <v>44013</v>
      </c>
      <c r="B26" s="166">
        <v>206680.48</v>
      </c>
      <c r="C26" s="166">
        <v>315679.66000000003</v>
      </c>
      <c r="D26" s="166"/>
      <c r="E26" s="166">
        <v>9535333.5299999993</v>
      </c>
      <c r="F26" s="166">
        <v>649198.18999999994</v>
      </c>
      <c r="G26" s="166">
        <v>991649.88</v>
      </c>
      <c r="H26" s="164">
        <v>0</v>
      </c>
      <c r="I26" s="164">
        <v>1.0800000000000001E-2</v>
      </c>
      <c r="J26" s="164">
        <v>1.83E-2</v>
      </c>
      <c r="K26" s="164">
        <v>2.1100000000000001E-2</v>
      </c>
      <c r="L26" s="164">
        <v>2.7699999999999999E-2</v>
      </c>
      <c r="M26" s="164">
        <v>1.95E-2</v>
      </c>
      <c r="N26" s="163">
        <f t="shared" si="0"/>
        <v>0</v>
      </c>
      <c r="O26" s="166">
        <f t="shared" si="0"/>
        <v>284.11169400000006</v>
      </c>
      <c r="P26" s="166">
        <f t="shared" si="0"/>
        <v>0</v>
      </c>
      <c r="Q26" s="166">
        <f t="shared" si="0"/>
        <v>16766.294790249998</v>
      </c>
      <c r="R26" s="166">
        <f t="shared" si="0"/>
        <v>1498.5658219166664</v>
      </c>
      <c r="S26" s="166">
        <f t="shared" si="0"/>
        <v>1611.431055</v>
      </c>
      <c r="T26" s="164">
        <v>0</v>
      </c>
      <c r="U26" s="164">
        <v>6.6699999999999995E-2</v>
      </c>
      <c r="V26" s="164">
        <v>6.6699999999999995E-2</v>
      </c>
      <c r="W26" s="164">
        <v>6.6699999999999995E-2</v>
      </c>
      <c r="X26" s="164">
        <v>6.6699999999999995E-2</v>
      </c>
      <c r="Y26" s="164">
        <v>6.6699999999999995E-2</v>
      </c>
      <c r="Z26" s="177">
        <f t="shared" si="6"/>
        <v>0</v>
      </c>
      <c r="AA26" s="177">
        <f t="shared" si="6"/>
        <v>1754.6527768333335</v>
      </c>
      <c r="AB26" s="177">
        <f t="shared" si="6"/>
        <v>0</v>
      </c>
      <c r="AC26" s="177">
        <f t="shared" si="6"/>
        <v>53000.562204249989</v>
      </c>
      <c r="AD26" s="177">
        <f t="shared" si="6"/>
        <v>3608.4599394166657</v>
      </c>
      <c r="AE26" s="177">
        <f t="shared" si="6"/>
        <v>5511.9205829999992</v>
      </c>
      <c r="AF26" s="177">
        <f t="shared" si="7"/>
        <v>0</v>
      </c>
      <c r="AG26" s="177">
        <f t="shared" si="7"/>
        <v>-1470.5410828333333</v>
      </c>
      <c r="AH26" s="177">
        <f t="shared" si="7"/>
        <v>0</v>
      </c>
      <c r="AI26" s="177">
        <f t="shared" si="7"/>
        <v>-36234.267413999987</v>
      </c>
      <c r="AJ26" s="177">
        <f t="shared" si="7"/>
        <v>-2109.8941174999991</v>
      </c>
      <c r="AK26" s="177">
        <f t="shared" si="7"/>
        <v>-3900.4895279999992</v>
      </c>
      <c r="AL26" s="163">
        <f t="shared" si="8"/>
        <v>0</v>
      </c>
      <c r="AM26" s="163">
        <f t="shared" si="8"/>
        <v>-27940.280573833334</v>
      </c>
      <c r="AN26" s="163">
        <f t="shared" si="8"/>
        <v>0</v>
      </c>
      <c r="AO26" s="163">
        <f t="shared" si="8"/>
        <v>-687146.42420599994</v>
      </c>
      <c r="AP26" s="163">
        <f t="shared" si="8"/>
        <v>-40087.988232499993</v>
      </c>
      <c r="AQ26" s="163">
        <f t="shared" si="8"/>
        <v>-74109.301031999988</v>
      </c>
      <c r="AR26" s="163">
        <f t="shared" si="4"/>
        <v>-829283.99404433335</v>
      </c>
      <c r="AS26" s="182">
        <v>0.21</v>
      </c>
      <c r="AT26" s="166">
        <f t="shared" si="9"/>
        <v>174149.63874930999</v>
      </c>
    </row>
    <row r="27" spans="1:46">
      <c r="A27" s="181">
        <v>44044</v>
      </c>
      <c r="B27" s="166">
        <v>206680.48</v>
      </c>
      <c r="C27" s="166">
        <v>315679.66000000003</v>
      </c>
      <c r="D27" s="166"/>
      <c r="E27" s="166">
        <v>9535333.5299999993</v>
      </c>
      <c r="F27" s="166">
        <v>649198.18999999994</v>
      </c>
      <c r="G27" s="166">
        <v>991649.88</v>
      </c>
      <c r="H27" s="164">
        <v>0</v>
      </c>
      <c r="I27" s="164">
        <v>1.0800000000000001E-2</v>
      </c>
      <c r="J27" s="164">
        <v>1.83E-2</v>
      </c>
      <c r="K27" s="164">
        <v>2.1100000000000001E-2</v>
      </c>
      <c r="L27" s="164">
        <v>2.7699999999999999E-2</v>
      </c>
      <c r="M27" s="164">
        <v>1.95E-2</v>
      </c>
      <c r="N27" s="163">
        <f t="shared" si="0"/>
        <v>0</v>
      </c>
      <c r="O27" s="166">
        <f t="shared" si="0"/>
        <v>284.11169400000006</v>
      </c>
      <c r="P27" s="166">
        <f t="shared" si="0"/>
        <v>0</v>
      </c>
      <c r="Q27" s="166">
        <f t="shared" si="0"/>
        <v>16766.294790249998</v>
      </c>
      <c r="R27" s="166">
        <f t="shared" si="0"/>
        <v>1498.5658219166664</v>
      </c>
      <c r="S27" s="166">
        <f t="shared" si="0"/>
        <v>1611.431055</v>
      </c>
      <c r="T27" s="164">
        <v>0</v>
      </c>
      <c r="U27" s="164">
        <v>6.6699999999999995E-2</v>
      </c>
      <c r="V27" s="164">
        <v>6.6699999999999995E-2</v>
      </c>
      <c r="W27" s="164">
        <v>6.6699999999999995E-2</v>
      </c>
      <c r="X27" s="164">
        <v>6.6699999999999995E-2</v>
      </c>
      <c r="Y27" s="164">
        <v>6.6699999999999995E-2</v>
      </c>
      <c r="Z27" s="177">
        <f t="shared" si="6"/>
        <v>0</v>
      </c>
      <c r="AA27" s="177">
        <f t="shared" si="6"/>
        <v>1754.6527768333335</v>
      </c>
      <c r="AB27" s="177">
        <f t="shared" si="6"/>
        <v>0</v>
      </c>
      <c r="AC27" s="177">
        <f t="shared" si="6"/>
        <v>53000.562204249989</v>
      </c>
      <c r="AD27" s="177">
        <f t="shared" si="6"/>
        <v>3608.4599394166657</v>
      </c>
      <c r="AE27" s="177">
        <f t="shared" si="6"/>
        <v>5511.9205829999992</v>
      </c>
      <c r="AF27" s="177">
        <f t="shared" si="7"/>
        <v>0</v>
      </c>
      <c r="AG27" s="177">
        <f t="shared" si="7"/>
        <v>-1470.5410828333333</v>
      </c>
      <c r="AH27" s="177">
        <f t="shared" si="7"/>
        <v>0</v>
      </c>
      <c r="AI27" s="177">
        <f t="shared" si="7"/>
        <v>-36234.267413999987</v>
      </c>
      <c r="AJ27" s="177">
        <f t="shared" si="7"/>
        <v>-2109.8941174999991</v>
      </c>
      <c r="AK27" s="177">
        <f t="shared" si="7"/>
        <v>-3900.4895279999992</v>
      </c>
      <c r="AL27" s="163">
        <f t="shared" si="8"/>
        <v>0</v>
      </c>
      <c r="AM27" s="163">
        <f t="shared" si="8"/>
        <v>-29410.821656666667</v>
      </c>
      <c r="AN27" s="163">
        <f t="shared" si="8"/>
        <v>0</v>
      </c>
      <c r="AO27" s="163">
        <f t="shared" si="8"/>
        <v>-723380.69161999994</v>
      </c>
      <c r="AP27" s="163">
        <f t="shared" si="8"/>
        <v>-42197.882349999993</v>
      </c>
      <c r="AQ27" s="163">
        <f t="shared" si="8"/>
        <v>-78009.790559999994</v>
      </c>
      <c r="AR27" s="163">
        <f t="shared" si="4"/>
        <v>-872999.1861866666</v>
      </c>
      <c r="AS27" s="182">
        <v>0.21</v>
      </c>
      <c r="AT27" s="166">
        <f t="shared" si="9"/>
        <v>183329.82909919997</v>
      </c>
    </row>
    <row r="28" spans="1:46">
      <c r="A28" s="181">
        <v>44075</v>
      </c>
      <c r="B28" s="166">
        <v>206680.48</v>
      </c>
      <c r="C28" s="166">
        <v>315679.66000000003</v>
      </c>
      <c r="D28" s="166"/>
      <c r="E28" s="166">
        <f>E27+99450.06</f>
        <v>9634783.5899999999</v>
      </c>
      <c r="F28" s="166">
        <v>649198.18999999994</v>
      </c>
      <c r="G28" s="166">
        <v>991649.88</v>
      </c>
      <c r="H28" s="164">
        <v>0</v>
      </c>
      <c r="I28" s="164">
        <v>1.0800000000000001E-2</v>
      </c>
      <c r="J28" s="164">
        <v>1.83E-2</v>
      </c>
      <c r="K28" s="164">
        <v>2.1100000000000001E-2</v>
      </c>
      <c r="L28" s="164">
        <v>2.7699999999999999E-2</v>
      </c>
      <c r="M28" s="164">
        <v>1.95E-2</v>
      </c>
      <c r="N28" s="163">
        <f t="shared" si="0"/>
        <v>0</v>
      </c>
      <c r="O28" s="166">
        <f t="shared" si="0"/>
        <v>284.11169400000006</v>
      </c>
      <c r="P28" s="166">
        <f t="shared" si="0"/>
        <v>0</v>
      </c>
      <c r="Q28" s="166">
        <f t="shared" si="0"/>
        <v>16941.16114575</v>
      </c>
      <c r="R28" s="166">
        <f t="shared" si="0"/>
        <v>1498.5658219166664</v>
      </c>
      <c r="S28" s="166">
        <f t="shared" si="0"/>
        <v>1611.431055</v>
      </c>
      <c r="T28" s="164">
        <v>0</v>
      </c>
      <c r="U28" s="164">
        <v>6.6699999999999995E-2</v>
      </c>
      <c r="V28" s="164">
        <v>6.6699999999999995E-2</v>
      </c>
      <c r="W28" s="164">
        <v>6.6699999999999995E-2</v>
      </c>
      <c r="X28" s="164">
        <v>6.6699999999999995E-2</v>
      </c>
      <c r="Y28" s="164">
        <v>6.6699999999999995E-2</v>
      </c>
      <c r="Z28" s="177">
        <f t="shared" si="6"/>
        <v>0</v>
      </c>
      <c r="AA28" s="177">
        <f t="shared" si="6"/>
        <v>1754.6527768333335</v>
      </c>
      <c r="AB28" s="177">
        <f t="shared" si="6"/>
        <v>0</v>
      </c>
      <c r="AC28" s="177">
        <f t="shared" si="6"/>
        <v>53553.338787749992</v>
      </c>
      <c r="AD28" s="177">
        <f t="shared" si="6"/>
        <v>3608.4599394166657</v>
      </c>
      <c r="AE28" s="177">
        <f t="shared" si="6"/>
        <v>5511.9205829999992</v>
      </c>
      <c r="AF28" s="177">
        <f t="shared" si="7"/>
        <v>0</v>
      </c>
      <c r="AG28" s="177">
        <f t="shared" si="7"/>
        <v>-1470.5410828333333</v>
      </c>
      <c r="AH28" s="177">
        <f t="shared" si="7"/>
        <v>0</v>
      </c>
      <c r="AI28" s="177">
        <f t="shared" si="7"/>
        <v>-36612.177641999995</v>
      </c>
      <c r="AJ28" s="177">
        <f t="shared" si="7"/>
        <v>-2109.8941174999991</v>
      </c>
      <c r="AK28" s="177">
        <f t="shared" si="7"/>
        <v>-3900.4895279999992</v>
      </c>
      <c r="AL28" s="163">
        <f t="shared" si="8"/>
        <v>0</v>
      </c>
      <c r="AM28" s="163">
        <f t="shared" si="8"/>
        <v>-30881.3627395</v>
      </c>
      <c r="AN28" s="163">
        <f t="shared" si="8"/>
        <v>0</v>
      </c>
      <c r="AO28" s="163">
        <f t="shared" si="8"/>
        <v>-759992.86926199996</v>
      </c>
      <c r="AP28" s="163">
        <f t="shared" si="8"/>
        <v>-44307.776467499993</v>
      </c>
      <c r="AQ28" s="163">
        <f t="shared" si="8"/>
        <v>-81910.280088</v>
      </c>
      <c r="AR28" s="163">
        <f t="shared" si="4"/>
        <v>-917092.28855699999</v>
      </c>
      <c r="AS28" s="182">
        <v>0.21</v>
      </c>
      <c r="AT28" s="166">
        <f t="shared" si="9"/>
        <v>192589.38059697</v>
      </c>
    </row>
    <row r="29" spans="1:46">
      <c r="A29" s="181">
        <v>44105</v>
      </c>
      <c r="B29" s="166">
        <v>206680.48</v>
      </c>
      <c r="C29" s="166">
        <v>315679.66000000003</v>
      </c>
      <c r="D29" s="166"/>
      <c r="E29" s="166">
        <v>9634783.5899999999</v>
      </c>
      <c r="F29" s="166">
        <v>649198.18999999994</v>
      </c>
      <c r="G29" s="166">
        <v>991649.88</v>
      </c>
      <c r="H29" s="164">
        <v>0</v>
      </c>
      <c r="I29" s="164">
        <v>1.0800000000000001E-2</v>
      </c>
      <c r="J29" s="164">
        <v>1.83E-2</v>
      </c>
      <c r="K29" s="164">
        <v>2.1100000000000001E-2</v>
      </c>
      <c r="L29" s="164">
        <v>2.7699999999999999E-2</v>
      </c>
      <c r="M29" s="164">
        <v>1.95E-2</v>
      </c>
      <c r="N29" s="163">
        <f t="shared" si="0"/>
        <v>0</v>
      </c>
      <c r="O29" s="166">
        <f t="shared" si="0"/>
        <v>284.11169400000006</v>
      </c>
      <c r="P29" s="166">
        <f t="shared" si="0"/>
        <v>0</v>
      </c>
      <c r="Q29" s="166">
        <f t="shared" si="0"/>
        <v>16941.16114575</v>
      </c>
      <c r="R29" s="166">
        <f t="shared" si="0"/>
        <v>1498.5658219166664</v>
      </c>
      <c r="S29" s="166">
        <f t="shared" si="0"/>
        <v>1611.431055</v>
      </c>
      <c r="T29" s="164">
        <v>0</v>
      </c>
      <c r="U29" s="164">
        <v>6.6699999999999995E-2</v>
      </c>
      <c r="V29" s="164">
        <v>6.6699999999999995E-2</v>
      </c>
      <c r="W29" s="164">
        <v>6.6699999999999995E-2</v>
      </c>
      <c r="X29" s="164">
        <v>6.6699999999999995E-2</v>
      </c>
      <c r="Y29" s="164">
        <v>6.6699999999999995E-2</v>
      </c>
      <c r="Z29" s="177">
        <f t="shared" si="6"/>
        <v>0</v>
      </c>
      <c r="AA29" s="177">
        <f t="shared" si="6"/>
        <v>1754.6527768333335</v>
      </c>
      <c r="AB29" s="177">
        <f t="shared" si="6"/>
        <v>0</v>
      </c>
      <c r="AC29" s="177">
        <f t="shared" si="6"/>
        <v>53553.338787749992</v>
      </c>
      <c r="AD29" s="177">
        <f t="shared" si="6"/>
        <v>3608.4599394166657</v>
      </c>
      <c r="AE29" s="177">
        <f t="shared" si="6"/>
        <v>5511.9205829999992</v>
      </c>
      <c r="AF29" s="177">
        <f t="shared" si="7"/>
        <v>0</v>
      </c>
      <c r="AG29" s="177">
        <f t="shared" si="7"/>
        <v>-1470.5410828333333</v>
      </c>
      <c r="AH29" s="177">
        <f t="shared" si="7"/>
        <v>0</v>
      </c>
      <c r="AI29" s="177">
        <f t="shared" si="7"/>
        <v>-36612.177641999995</v>
      </c>
      <c r="AJ29" s="177">
        <f t="shared" si="7"/>
        <v>-2109.8941174999991</v>
      </c>
      <c r="AK29" s="177">
        <f t="shared" si="7"/>
        <v>-3900.4895279999992</v>
      </c>
      <c r="AL29" s="163">
        <f t="shared" si="8"/>
        <v>0</v>
      </c>
      <c r="AM29" s="163">
        <f t="shared" si="8"/>
        <v>-32351.903822333334</v>
      </c>
      <c r="AN29" s="163">
        <f t="shared" si="8"/>
        <v>0</v>
      </c>
      <c r="AO29" s="163">
        <f t="shared" si="8"/>
        <v>-796605.04690399999</v>
      </c>
      <c r="AP29" s="163">
        <f t="shared" si="8"/>
        <v>-46417.670584999993</v>
      </c>
      <c r="AQ29" s="163">
        <f t="shared" si="8"/>
        <v>-85810.769616000005</v>
      </c>
      <c r="AR29" s="163">
        <f t="shared" si="4"/>
        <v>-961185.39092733327</v>
      </c>
      <c r="AS29" s="182">
        <v>0.21</v>
      </c>
      <c r="AT29" s="166">
        <f t="shared" si="9"/>
        <v>201848.93209473998</v>
      </c>
    </row>
    <row r="30" spans="1:46">
      <c r="A30" s="181">
        <v>44136</v>
      </c>
      <c r="B30" s="166">
        <v>206680.48</v>
      </c>
      <c r="C30" s="166">
        <v>315679.66000000003</v>
      </c>
      <c r="D30" s="166"/>
      <c r="E30" s="166">
        <v>9634783.5899999999</v>
      </c>
      <c r="F30" s="166">
        <v>649198.18999999994</v>
      </c>
      <c r="G30" s="166">
        <v>991649.88</v>
      </c>
      <c r="H30" s="164">
        <v>0</v>
      </c>
      <c r="I30" s="164">
        <v>1.0800000000000001E-2</v>
      </c>
      <c r="J30" s="164">
        <v>1.83E-2</v>
      </c>
      <c r="K30" s="164">
        <v>2.1100000000000001E-2</v>
      </c>
      <c r="L30" s="164">
        <v>2.7699999999999999E-2</v>
      </c>
      <c r="M30" s="164">
        <v>1.95E-2</v>
      </c>
      <c r="N30" s="163">
        <f t="shared" si="0"/>
        <v>0</v>
      </c>
      <c r="O30" s="166">
        <f t="shared" si="0"/>
        <v>284.11169400000006</v>
      </c>
      <c r="P30" s="166">
        <f t="shared" si="0"/>
        <v>0</v>
      </c>
      <c r="Q30" s="166">
        <f t="shared" si="0"/>
        <v>16941.16114575</v>
      </c>
      <c r="R30" s="166">
        <f t="shared" si="0"/>
        <v>1498.5658219166664</v>
      </c>
      <c r="S30" s="166">
        <f t="shared" si="0"/>
        <v>1611.431055</v>
      </c>
      <c r="T30" s="164">
        <v>0</v>
      </c>
      <c r="U30" s="164">
        <v>6.6699999999999995E-2</v>
      </c>
      <c r="V30" s="164">
        <v>6.6699999999999995E-2</v>
      </c>
      <c r="W30" s="164">
        <v>6.6699999999999995E-2</v>
      </c>
      <c r="X30" s="164">
        <v>6.6699999999999995E-2</v>
      </c>
      <c r="Y30" s="164">
        <v>6.6699999999999995E-2</v>
      </c>
      <c r="Z30" s="177">
        <f t="shared" si="6"/>
        <v>0</v>
      </c>
      <c r="AA30" s="177">
        <f t="shared" si="6"/>
        <v>1754.6527768333335</v>
      </c>
      <c r="AB30" s="177">
        <f t="shared" si="6"/>
        <v>0</v>
      </c>
      <c r="AC30" s="177">
        <f t="shared" si="6"/>
        <v>53553.338787749992</v>
      </c>
      <c r="AD30" s="177">
        <f t="shared" si="6"/>
        <v>3608.4599394166657</v>
      </c>
      <c r="AE30" s="177">
        <f t="shared" si="6"/>
        <v>5511.9205829999992</v>
      </c>
      <c r="AF30" s="177">
        <f t="shared" si="7"/>
        <v>0</v>
      </c>
      <c r="AG30" s="177">
        <f t="shared" si="7"/>
        <v>-1470.5410828333333</v>
      </c>
      <c r="AH30" s="177">
        <f t="shared" si="7"/>
        <v>0</v>
      </c>
      <c r="AI30" s="177">
        <f t="shared" si="7"/>
        <v>-36612.177641999995</v>
      </c>
      <c r="AJ30" s="177">
        <f t="shared" si="7"/>
        <v>-2109.8941174999991</v>
      </c>
      <c r="AK30" s="177">
        <f t="shared" si="7"/>
        <v>-3900.4895279999992</v>
      </c>
      <c r="AL30" s="163">
        <f t="shared" si="8"/>
        <v>0</v>
      </c>
      <c r="AM30" s="163">
        <f t="shared" si="8"/>
        <v>-33822.444905166667</v>
      </c>
      <c r="AN30" s="163">
        <f t="shared" si="8"/>
        <v>0</v>
      </c>
      <c r="AO30" s="163">
        <f t="shared" si="8"/>
        <v>-833217.22454600001</v>
      </c>
      <c r="AP30" s="163">
        <f t="shared" si="8"/>
        <v>-48527.564702499993</v>
      </c>
      <c r="AQ30" s="163">
        <f t="shared" si="8"/>
        <v>-89711.259144000011</v>
      </c>
      <c r="AR30" s="163">
        <f t="shared" si="4"/>
        <v>-1005278.4932976667</v>
      </c>
      <c r="AS30" s="182">
        <v>0.21</v>
      </c>
      <c r="AT30" s="166">
        <f t="shared" si="9"/>
        <v>211108.48359250999</v>
      </c>
    </row>
    <row r="31" spans="1:46">
      <c r="A31" s="181">
        <v>44166</v>
      </c>
      <c r="B31" s="166">
        <v>206680.48</v>
      </c>
      <c r="C31" s="166">
        <v>315679.66000000003</v>
      </c>
      <c r="D31" s="166"/>
      <c r="E31" s="166">
        <v>9634783.5899999999</v>
      </c>
      <c r="F31" s="166">
        <v>649198.18999999994</v>
      </c>
      <c r="G31" s="166">
        <v>991649.88</v>
      </c>
      <c r="H31" s="164">
        <v>0</v>
      </c>
      <c r="I31" s="164">
        <v>1.0800000000000001E-2</v>
      </c>
      <c r="J31" s="164">
        <v>1.83E-2</v>
      </c>
      <c r="K31" s="164">
        <v>2.1100000000000001E-2</v>
      </c>
      <c r="L31" s="164">
        <v>2.7699999999999999E-2</v>
      </c>
      <c r="M31" s="164">
        <v>1.95E-2</v>
      </c>
      <c r="N31" s="163">
        <f t="shared" si="0"/>
        <v>0</v>
      </c>
      <c r="O31" s="166">
        <f t="shared" si="0"/>
        <v>284.11169400000006</v>
      </c>
      <c r="P31" s="166">
        <f t="shared" si="0"/>
        <v>0</v>
      </c>
      <c r="Q31" s="166">
        <f t="shared" si="0"/>
        <v>16941.16114575</v>
      </c>
      <c r="R31" s="166">
        <f t="shared" si="0"/>
        <v>1498.5658219166664</v>
      </c>
      <c r="S31" s="166">
        <f t="shared" si="0"/>
        <v>1611.431055</v>
      </c>
      <c r="T31" s="164">
        <v>0</v>
      </c>
      <c r="U31" s="164">
        <v>6.6699999999999995E-2</v>
      </c>
      <c r="V31" s="164">
        <v>6.6699999999999995E-2</v>
      </c>
      <c r="W31" s="164">
        <v>6.6699999999999995E-2</v>
      </c>
      <c r="X31" s="164">
        <v>6.6699999999999995E-2</v>
      </c>
      <c r="Y31" s="164">
        <v>6.6699999999999995E-2</v>
      </c>
      <c r="Z31" s="177">
        <f t="shared" si="6"/>
        <v>0</v>
      </c>
      <c r="AA31" s="177">
        <f t="shared" si="6"/>
        <v>1754.6527768333335</v>
      </c>
      <c r="AB31" s="177">
        <f t="shared" si="6"/>
        <v>0</v>
      </c>
      <c r="AC31" s="177">
        <f t="shared" si="6"/>
        <v>53553.338787749992</v>
      </c>
      <c r="AD31" s="177">
        <f t="shared" si="6"/>
        <v>3608.4599394166657</v>
      </c>
      <c r="AE31" s="177">
        <f t="shared" si="6"/>
        <v>5511.9205829999992</v>
      </c>
      <c r="AF31" s="177">
        <f t="shared" si="7"/>
        <v>0</v>
      </c>
      <c r="AG31" s="177">
        <f t="shared" si="7"/>
        <v>-1470.5410828333333</v>
      </c>
      <c r="AH31" s="177">
        <f t="shared" si="7"/>
        <v>0</v>
      </c>
      <c r="AI31" s="177">
        <f t="shared" si="7"/>
        <v>-36612.177641999995</v>
      </c>
      <c r="AJ31" s="177">
        <f t="shared" si="7"/>
        <v>-2109.8941174999991</v>
      </c>
      <c r="AK31" s="177">
        <f t="shared" si="7"/>
        <v>-3900.4895279999992</v>
      </c>
      <c r="AL31" s="163">
        <f t="shared" si="8"/>
        <v>0</v>
      </c>
      <c r="AM31" s="163">
        <f t="shared" si="8"/>
        <v>-35292.985988</v>
      </c>
      <c r="AN31" s="163">
        <f t="shared" si="8"/>
        <v>0</v>
      </c>
      <c r="AO31" s="163">
        <f t="shared" si="8"/>
        <v>-869829.40218800004</v>
      </c>
      <c r="AP31" s="163">
        <f t="shared" si="8"/>
        <v>-50637.458819999993</v>
      </c>
      <c r="AQ31" s="163">
        <f t="shared" si="8"/>
        <v>-93611.748672000016</v>
      </c>
      <c r="AR31" s="163">
        <f t="shared" si="4"/>
        <v>-1049371.5956679999</v>
      </c>
      <c r="AS31" s="182">
        <v>0.21</v>
      </c>
      <c r="AT31" s="166">
        <f t="shared" si="9"/>
        <v>220368.03509027997</v>
      </c>
    </row>
    <row r="32" spans="1:46">
      <c r="A32" s="181">
        <v>44197</v>
      </c>
      <c r="B32" s="166">
        <v>206680.48</v>
      </c>
      <c r="C32" s="166">
        <v>315679.66000000003</v>
      </c>
      <c r="D32" s="166"/>
      <c r="E32" s="166">
        <v>9634783.5899999999</v>
      </c>
      <c r="F32" s="166">
        <v>649198.18999999994</v>
      </c>
      <c r="G32" s="166">
        <v>991649.88</v>
      </c>
      <c r="H32" s="164">
        <v>0</v>
      </c>
      <c r="I32" s="164">
        <v>1.0800000000000001E-2</v>
      </c>
      <c r="J32" s="164">
        <v>1.83E-2</v>
      </c>
      <c r="K32" s="164">
        <v>2.1100000000000001E-2</v>
      </c>
      <c r="L32" s="164">
        <v>2.7699999999999999E-2</v>
      </c>
      <c r="M32" s="164">
        <v>1.95E-2</v>
      </c>
      <c r="N32" s="163">
        <f t="shared" si="0"/>
        <v>0</v>
      </c>
      <c r="O32" s="166">
        <f t="shared" si="0"/>
        <v>284.11169400000006</v>
      </c>
      <c r="P32" s="166">
        <f t="shared" si="0"/>
        <v>0</v>
      </c>
      <c r="Q32" s="166">
        <f t="shared" si="0"/>
        <v>16941.16114575</v>
      </c>
      <c r="R32" s="166">
        <f t="shared" si="0"/>
        <v>1498.5658219166664</v>
      </c>
      <c r="S32" s="166">
        <f t="shared" si="0"/>
        <v>1611.431055</v>
      </c>
      <c r="T32" s="164">
        <v>0</v>
      </c>
      <c r="U32" s="164">
        <v>6.6699999999999995E-2</v>
      </c>
      <c r="V32" s="164">
        <v>6.6699999999999995E-2</v>
      </c>
      <c r="W32" s="164">
        <v>6.6699999999999995E-2</v>
      </c>
      <c r="X32" s="164">
        <v>6.6699999999999995E-2</v>
      </c>
      <c r="Y32" s="164">
        <v>6.6699999999999995E-2</v>
      </c>
      <c r="Z32" s="177">
        <f t="shared" si="6"/>
        <v>0</v>
      </c>
      <c r="AA32" s="177">
        <f t="shared" si="6"/>
        <v>1754.6527768333335</v>
      </c>
      <c r="AB32" s="177">
        <f t="shared" si="6"/>
        <v>0</v>
      </c>
      <c r="AC32" s="177">
        <f t="shared" si="6"/>
        <v>53553.338787749992</v>
      </c>
      <c r="AD32" s="177">
        <f t="shared" si="6"/>
        <v>3608.4599394166657</v>
      </c>
      <c r="AE32" s="177">
        <f t="shared" si="6"/>
        <v>5511.9205829999992</v>
      </c>
      <c r="AF32" s="177">
        <f t="shared" si="7"/>
        <v>0</v>
      </c>
      <c r="AG32" s="177">
        <f t="shared" si="7"/>
        <v>-1470.5410828333333</v>
      </c>
      <c r="AH32" s="177">
        <f t="shared" si="7"/>
        <v>0</v>
      </c>
      <c r="AI32" s="177">
        <f t="shared" si="7"/>
        <v>-36612.177641999995</v>
      </c>
      <c r="AJ32" s="177">
        <f t="shared" si="7"/>
        <v>-2109.8941174999991</v>
      </c>
      <c r="AK32" s="177">
        <f t="shared" si="7"/>
        <v>-3900.4895279999992</v>
      </c>
      <c r="AL32" s="163">
        <f t="shared" si="8"/>
        <v>0</v>
      </c>
      <c r="AM32" s="163">
        <f t="shared" si="8"/>
        <v>-36763.527070833334</v>
      </c>
      <c r="AN32" s="163">
        <f t="shared" si="8"/>
        <v>0</v>
      </c>
      <c r="AO32" s="163">
        <f t="shared" si="8"/>
        <v>-906441.57983000006</v>
      </c>
      <c r="AP32" s="163">
        <f t="shared" si="8"/>
        <v>-52747.352937499993</v>
      </c>
      <c r="AQ32" s="163">
        <f t="shared" si="8"/>
        <v>-97512.238200000022</v>
      </c>
      <c r="AR32" s="163">
        <f t="shared" si="4"/>
        <v>-1093464.6980383336</v>
      </c>
      <c r="AS32" s="182">
        <v>0.21</v>
      </c>
      <c r="AT32" s="166">
        <f t="shared" si="9"/>
        <v>229627.58658805004</v>
      </c>
    </row>
    <row r="33" spans="1:46">
      <c r="A33" s="181">
        <v>44228</v>
      </c>
      <c r="B33" s="166">
        <v>206680.48</v>
      </c>
      <c r="C33" s="166">
        <v>315679.66000000003</v>
      </c>
      <c r="D33" s="166"/>
      <c r="E33" s="166">
        <v>9634783.5899999999</v>
      </c>
      <c r="F33" s="166">
        <v>649198.18999999994</v>
      </c>
      <c r="G33" s="166">
        <f>G32+12985.89</f>
        <v>1004635.77</v>
      </c>
      <c r="H33" s="164">
        <v>0</v>
      </c>
      <c r="I33" s="164">
        <v>1.0800000000000001E-2</v>
      </c>
      <c r="J33" s="164">
        <v>1.83E-2</v>
      </c>
      <c r="K33" s="164">
        <v>2.1100000000000001E-2</v>
      </c>
      <c r="L33" s="164">
        <v>2.7699999999999999E-2</v>
      </c>
      <c r="M33" s="164">
        <v>1.95E-2</v>
      </c>
      <c r="N33" s="163">
        <f t="shared" si="0"/>
        <v>0</v>
      </c>
      <c r="O33" s="166">
        <f t="shared" si="0"/>
        <v>284.11169400000006</v>
      </c>
      <c r="P33" s="166">
        <f t="shared" si="0"/>
        <v>0</v>
      </c>
      <c r="Q33" s="166">
        <f t="shared" si="0"/>
        <v>16941.16114575</v>
      </c>
      <c r="R33" s="166">
        <f t="shared" si="0"/>
        <v>1498.5658219166664</v>
      </c>
      <c r="S33" s="166">
        <f t="shared" si="0"/>
        <v>1632.5331262500001</v>
      </c>
      <c r="T33" s="164">
        <v>0</v>
      </c>
      <c r="U33" s="164">
        <v>6.6699999999999995E-2</v>
      </c>
      <c r="V33" s="164">
        <v>6.6699999999999995E-2</v>
      </c>
      <c r="W33" s="164">
        <v>6.6699999999999995E-2</v>
      </c>
      <c r="X33" s="164">
        <v>6.6699999999999995E-2</v>
      </c>
      <c r="Y33" s="164">
        <v>6.6699999999999995E-2</v>
      </c>
      <c r="Z33" s="177">
        <f t="shared" si="6"/>
        <v>0</v>
      </c>
      <c r="AA33" s="177">
        <f t="shared" si="6"/>
        <v>1754.6527768333335</v>
      </c>
      <c r="AB33" s="177">
        <f t="shared" si="6"/>
        <v>0</v>
      </c>
      <c r="AC33" s="177">
        <f t="shared" si="6"/>
        <v>53553.338787749992</v>
      </c>
      <c r="AD33" s="177">
        <f t="shared" si="6"/>
        <v>3608.4599394166657</v>
      </c>
      <c r="AE33" s="177">
        <f t="shared" si="6"/>
        <v>5584.1004882499992</v>
      </c>
      <c r="AF33" s="177">
        <f t="shared" si="7"/>
        <v>0</v>
      </c>
      <c r="AG33" s="177">
        <f t="shared" si="7"/>
        <v>-1470.5410828333333</v>
      </c>
      <c r="AH33" s="177">
        <f t="shared" si="7"/>
        <v>0</v>
      </c>
      <c r="AI33" s="177">
        <f t="shared" si="7"/>
        <v>-36612.177641999995</v>
      </c>
      <c r="AJ33" s="177">
        <f t="shared" si="7"/>
        <v>-2109.8941174999991</v>
      </c>
      <c r="AK33" s="177">
        <f t="shared" si="7"/>
        <v>-3951.5673619999989</v>
      </c>
      <c r="AL33" s="163">
        <f t="shared" si="8"/>
        <v>0</v>
      </c>
      <c r="AM33" s="163">
        <f t="shared" si="8"/>
        <v>-38234.068153666667</v>
      </c>
      <c r="AN33" s="163">
        <f t="shared" si="8"/>
        <v>0</v>
      </c>
      <c r="AO33" s="163">
        <f t="shared" si="8"/>
        <v>-943053.75747200008</v>
      </c>
      <c r="AP33" s="163">
        <f t="shared" si="8"/>
        <v>-54857.247054999993</v>
      </c>
      <c r="AQ33" s="163">
        <f t="shared" si="8"/>
        <v>-101463.80556200002</v>
      </c>
      <c r="AR33" s="163">
        <f t="shared" si="4"/>
        <v>-1137608.8782426668</v>
      </c>
      <c r="AS33" s="182">
        <v>0.21</v>
      </c>
      <c r="AT33" s="166">
        <f t="shared" si="9"/>
        <v>238897.86443096003</v>
      </c>
    </row>
    <row r="34" spans="1:46">
      <c r="A34" s="181">
        <v>44256</v>
      </c>
      <c r="B34" s="166">
        <v>206680.48</v>
      </c>
      <c r="C34" s="166">
        <v>315679.66000000003</v>
      </c>
      <c r="D34" s="166"/>
      <c r="E34" s="166">
        <v>9634783.5899999999</v>
      </c>
      <c r="F34" s="166">
        <v>649198.18999999994</v>
      </c>
      <c r="G34" s="166">
        <v>1004635.77</v>
      </c>
      <c r="H34" s="164">
        <v>0</v>
      </c>
      <c r="I34" s="164">
        <v>1.0800000000000001E-2</v>
      </c>
      <c r="J34" s="164">
        <v>1.83E-2</v>
      </c>
      <c r="K34" s="164">
        <v>2.1100000000000001E-2</v>
      </c>
      <c r="L34" s="164">
        <v>2.7699999999999999E-2</v>
      </c>
      <c r="M34" s="164">
        <v>1.95E-2</v>
      </c>
      <c r="N34" s="163">
        <f t="shared" si="0"/>
        <v>0</v>
      </c>
      <c r="O34" s="166">
        <f t="shared" si="0"/>
        <v>284.11169400000006</v>
      </c>
      <c r="P34" s="166">
        <f t="shared" si="0"/>
        <v>0</v>
      </c>
      <c r="Q34" s="166">
        <f t="shared" si="0"/>
        <v>16941.16114575</v>
      </c>
      <c r="R34" s="166">
        <f t="shared" si="0"/>
        <v>1498.5658219166664</v>
      </c>
      <c r="S34" s="166">
        <f t="shared" si="0"/>
        <v>1632.5331262500001</v>
      </c>
      <c r="T34" s="164">
        <v>0</v>
      </c>
      <c r="U34" s="164">
        <v>6.6699999999999995E-2</v>
      </c>
      <c r="V34" s="164">
        <v>6.6699999999999995E-2</v>
      </c>
      <c r="W34" s="164">
        <v>6.6699999999999995E-2</v>
      </c>
      <c r="X34" s="164">
        <v>6.6699999999999995E-2</v>
      </c>
      <c r="Y34" s="164">
        <v>6.6699999999999995E-2</v>
      </c>
      <c r="Z34" s="177">
        <f t="shared" si="6"/>
        <v>0</v>
      </c>
      <c r="AA34" s="177">
        <f t="shared" si="6"/>
        <v>1754.6527768333335</v>
      </c>
      <c r="AB34" s="177">
        <f t="shared" si="6"/>
        <v>0</v>
      </c>
      <c r="AC34" s="177">
        <f t="shared" si="6"/>
        <v>53553.338787749992</v>
      </c>
      <c r="AD34" s="177">
        <f t="shared" si="6"/>
        <v>3608.4599394166657</v>
      </c>
      <c r="AE34" s="177">
        <f t="shared" si="6"/>
        <v>5584.1004882499992</v>
      </c>
      <c r="AF34" s="177">
        <f t="shared" si="7"/>
        <v>0</v>
      </c>
      <c r="AG34" s="177">
        <f t="shared" si="7"/>
        <v>-1470.5410828333333</v>
      </c>
      <c r="AH34" s="177">
        <f t="shared" si="7"/>
        <v>0</v>
      </c>
      <c r="AI34" s="177">
        <f t="shared" si="7"/>
        <v>-36612.177641999995</v>
      </c>
      <c r="AJ34" s="177">
        <f t="shared" si="7"/>
        <v>-2109.8941174999991</v>
      </c>
      <c r="AK34" s="177">
        <f t="shared" si="7"/>
        <v>-3951.5673619999989</v>
      </c>
      <c r="AL34" s="163">
        <f t="shared" si="8"/>
        <v>0</v>
      </c>
      <c r="AM34" s="163">
        <f t="shared" si="8"/>
        <v>-39704.6092365</v>
      </c>
      <c r="AN34" s="163">
        <f t="shared" si="8"/>
        <v>0</v>
      </c>
      <c r="AO34" s="163">
        <f t="shared" si="8"/>
        <v>-979665.93511400011</v>
      </c>
      <c r="AP34" s="163">
        <f t="shared" si="8"/>
        <v>-56967.141172499993</v>
      </c>
      <c r="AQ34" s="163">
        <f t="shared" si="8"/>
        <v>-105415.37292400002</v>
      </c>
      <c r="AR34" s="163">
        <f t="shared" si="4"/>
        <v>-1181753.0584470001</v>
      </c>
      <c r="AS34" s="182">
        <v>0.21</v>
      </c>
      <c r="AT34" s="166">
        <f t="shared" si="9"/>
        <v>248168.14227387001</v>
      </c>
    </row>
    <row r="35" spans="1:46">
      <c r="A35" s="181">
        <v>44287</v>
      </c>
      <c r="B35" s="166">
        <v>206680.48</v>
      </c>
      <c r="C35" s="166">
        <v>315679.66000000003</v>
      </c>
      <c r="D35" s="166"/>
      <c r="E35" s="166">
        <v>9634783.5899999999</v>
      </c>
      <c r="F35" s="166">
        <v>649198.18999999994</v>
      </c>
      <c r="G35" s="166">
        <v>1004635.77</v>
      </c>
      <c r="H35" s="164">
        <v>0</v>
      </c>
      <c r="I35" s="164">
        <v>1.0800000000000001E-2</v>
      </c>
      <c r="J35" s="164">
        <v>1.83E-2</v>
      </c>
      <c r="K35" s="164">
        <v>2.1100000000000001E-2</v>
      </c>
      <c r="L35" s="164">
        <v>2.7699999999999999E-2</v>
      </c>
      <c r="M35" s="164">
        <v>1.95E-2</v>
      </c>
      <c r="N35" s="163">
        <f t="shared" si="0"/>
        <v>0</v>
      </c>
      <c r="O35" s="166">
        <f t="shared" si="0"/>
        <v>284.11169400000006</v>
      </c>
      <c r="P35" s="166">
        <f t="shared" si="0"/>
        <v>0</v>
      </c>
      <c r="Q35" s="166">
        <f t="shared" si="0"/>
        <v>16941.16114575</v>
      </c>
      <c r="R35" s="166">
        <f t="shared" si="0"/>
        <v>1498.5658219166664</v>
      </c>
      <c r="S35" s="166">
        <f t="shared" si="0"/>
        <v>1632.5331262500001</v>
      </c>
      <c r="T35" s="164">
        <v>0</v>
      </c>
      <c r="U35" s="164">
        <v>6.6699999999999995E-2</v>
      </c>
      <c r="V35" s="164">
        <v>6.6699999999999995E-2</v>
      </c>
      <c r="W35" s="164">
        <v>6.6699999999999995E-2</v>
      </c>
      <c r="X35" s="164">
        <v>6.6699999999999995E-2</v>
      </c>
      <c r="Y35" s="164">
        <v>6.6699999999999995E-2</v>
      </c>
      <c r="Z35" s="177">
        <f t="shared" si="6"/>
        <v>0</v>
      </c>
      <c r="AA35" s="177">
        <f t="shared" si="6"/>
        <v>1754.6527768333335</v>
      </c>
      <c r="AB35" s="177">
        <f t="shared" si="6"/>
        <v>0</v>
      </c>
      <c r="AC35" s="177">
        <f t="shared" si="6"/>
        <v>53553.338787749992</v>
      </c>
      <c r="AD35" s="177">
        <f t="shared" si="6"/>
        <v>3608.4599394166657</v>
      </c>
      <c r="AE35" s="177">
        <f t="shared" si="6"/>
        <v>5584.1004882499992</v>
      </c>
      <c r="AF35" s="177">
        <f t="shared" si="7"/>
        <v>0</v>
      </c>
      <c r="AG35" s="177">
        <f t="shared" si="7"/>
        <v>-1470.5410828333333</v>
      </c>
      <c r="AH35" s="177">
        <f t="shared" si="7"/>
        <v>0</v>
      </c>
      <c r="AI35" s="177">
        <f t="shared" si="7"/>
        <v>-36612.177641999995</v>
      </c>
      <c r="AJ35" s="177">
        <f t="shared" si="7"/>
        <v>-2109.8941174999991</v>
      </c>
      <c r="AK35" s="177">
        <f t="shared" si="7"/>
        <v>-3951.5673619999989</v>
      </c>
      <c r="AL35" s="163">
        <f t="shared" si="8"/>
        <v>0</v>
      </c>
      <c r="AM35" s="163">
        <f t="shared" si="8"/>
        <v>-41175.150319333334</v>
      </c>
      <c r="AN35" s="163">
        <f t="shared" si="8"/>
        <v>0</v>
      </c>
      <c r="AO35" s="163">
        <f t="shared" si="8"/>
        <v>-1016278.1127560001</v>
      </c>
      <c r="AP35" s="163">
        <f t="shared" si="8"/>
        <v>-59077.035289999993</v>
      </c>
      <c r="AQ35" s="163">
        <f t="shared" si="8"/>
        <v>-109366.94028600003</v>
      </c>
      <c r="AR35" s="163">
        <f t="shared" si="4"/>
        <v>-1225897.2386513336</v>
      </c>
      <c r="AS35" s="182">
        <v>0.21</v>
      </c>
      <c r="AT35" s="166">
        <f t="shared" si="9"/>
        <v>257438.42011678003</v>
      </c>
    </row>
    <row r="36" spans="1:46">
      <c r="A36" s="181">
        <v>44317</v>
      </c>
      <c r="B36" s="166">
        <v>206680.48</v>
      </c>
      <c r="C36" s="166">
        <v>315679.66000000003</v>
      </c>
      <c r="D36" s="166"/>
      <c r="E36" s="166">
        <v>9634783.5899999999</v>
      </c>
      <c r="F36" s="166">
        <v>649198.18999999994</v>
      </c>
      <c r="G36" s="166">
        <v>1004635.77</v>
      </c>
      <c r="H36" s="164">
        <v>0</v>
      </c>
      <c r="I36" s="164">
        <v>1.0800000000000001E-2</v>
      </c>
      <c r="J36" s="164">
        <v>1.83E-2</v>
      </c>
      <c r="K36" s="164">
        <v>2.1100000000000001E-2</v>
      </c>
      <c r="L36" s="164">
        <v>2.7699999999999999E-2</v>
      </c>
      <c r="M36" s="164">
        <v>1.95E-2</v>
      </c>
      <c r="N36" s="163">
        <f t="shared" si="0"/>
        <v>0</v>
      </c>
      <c r="O36" s="166">
        <f t="shared" si="0"/>
        <v>284.11169400000006</v>
      </c>
      <c r="P36" s="166">
        <f t="shared" si="0"/>
        <v>0</v>
      </c>
      <c r="Q36" s="166">
        <f t="shared" si="0"/>
        <v>16941.16114575</v>
      </c>
      <c r="R36" s="166">
        <f t="shared" si="0"/>
        <v>1498.5658219166664</v>
      </c>
      <c r="S36" s="166">
        <f t="shared" si="0"/>
        <v>1632.5331262500001</v>
      </c>
      <c r="T36" s="164">
        <v>0</v>
      </c>
      <c r="U36" s="164">
        <v>6.6699999999999995E-2</v>
      </c>
      <c r="V36" s="164">
        <v>6.6699999999999995E-2</v>
      </c>
      <c r="W36" s="164">
        <v>6.6699999999999995E-2</v>
      </c>
      <c r="X36" s="164">
        <v>6.6699999999999995E-2</v>
      </c>
      <c r="Y36" s="164">
        <v>6.6699999999999995E-2</v>
      </c>
      <c r="Z36" s="177">
        <f t="shared" si="6"/>
        <v>0</v>
      </c>
      <c r="AA36" s="177">
        <f t="shared" si="6"/>
        <v>1754.6527768333335</v>
      </c>
      <c r="AB36" s="177">
        <f t="shared" si="6"/>
        <v>0</v>
      </c>
      <c r="AC36" s="177">
        <f t="shared" si="6"/>
        <v>53553.338787749992</v>
      </c>
      <c r="AD36" s="177">
        <f t="shared" si="6"/>
        <v>3608.4599394166657</v>
      </c>
      <c r="AE36" s="177">
        <f t="shared" si="6"/>
        <v>5584.1004882499992</v>
      </c>
      <c r="AF36" s="177">
        <f t="shared" si="7"/>
        <v>0</v>
      </c>
      <c r="AG36" s="177">
        <f t="shared" si="7"/>
        <v>-1470.5410828333333</v>
      </c>
      <c r="AH36" s="177">
        <f t="shared" si="7"/>
        <v>0</v>
      </c>
      <c r="AI36" s="177">
        <f t="shared" si="7"/>
        <v>-36612.177641999995</v>
      </c>
      <c r="AJ36" s="177">
        <f t="shared" si="7"/>
        <v>-2109.8941174999991</v>
      </c>
      <c r="AK36" s="177">
        <f t="shared" si="7"/>
        <v>-3951.5673619999989</v>
      </c>
      <c r="AL36" s="163">
        <f t="shared" si="8"/>
        <v>0</v>
      </c>
      <c r="AM36" s="163">
        <f t="shared" si="8"/>
        <v>-42645.691402166667</v>
      </c>
      <c r="AN36" s="163">
        <f t="shared" si="8"/>
        <v>0</v>
      </c>
      <c r="AO36" s="163">
        <f t="shared" si="8"/>
        <v>-1052890.290398</v>
      </c>
      <c r="AP36" s="163">
        <f t="shared" si="8"/>
        <v>-61186.929407499993</v>
      </c>
      <c r="AQ36" s="163">
        <f t="shared" si="8"/>
        <v>-113318.50764800003</v>
      </c>
      <c r="AR36" s="163">
        <f t="shared" si="4"/>
        <v>-1270041.4188556666</v>
      </c>
      <c r="AS36" s="182">
        <v>0.21</v>
      </c>
      <c r="AT36" s="166">
        <f t="shared" si="9"/>
        <v>266708.69795969001</v>
      </c>
    </row>
    <row r="37" spans="1:46">
      <c r="A37" s="181">
        <v>44348</v>
      </c>
      <c r="B37" s="166">
        <v>206680.48</v>
      </c>
      <c r="C37" s="166">
        <v>315679.66000000003</v>
      </c>
      <c r="D37" s="166"/>
      <c r="E37" s="166">
        <v>9634783.5899999999</v>
      </c>
      <c r="F37" s="166">
        <v>649198.18999999994</v>
      </c>
      <c r="G37" s="166">
        <v>1004635.77</v>
      </c>
      <c r="H37" s="164">
        <v>0</v>
      </c>
      <c r="I37" s="164">
        <v>1.0800000000000001E-2</v>
      </c>
      <c r="J37" s="164">
        <v>1.83E-2</v>
      </c>
      <c r="K37" s="164">
        <v>2.1100000000000001E-2</v>
      </c>
      <c r="L37" s="164">
        <v>2.7699999999999999E-2</v>
      </c>
      <c r="M37" s="164">
        <v>1.95E-2</v>
      </c>
      <c r="N37" s="163">
        <f t="shared" si="0"/>
        <v>0</v>
      </c>
      <c r="O37" s="166">
        <f t="shared" si="0"/>
        <v>284.11169400000006</v>
      </c>
      <c r="P37" s="166">
        <f t="shared" si="0"/>
        <v>0</v>
      </c>
      <c r="Q37" s="166">
        <f t="shared" si="0"/>
        <v>16941.16114575</v>
      </c>
      <c r="R37" s="166">
        <f t="shared" si="0"/>
        <v>1498.5658219166664</v>
      </c>
      <c r="S37" s="166">
        <f t="shared" si="0"/>
        <v>1632.5331262500001</v>
      </c>
      <c r="T37" s="164">
        <v>0</v>
      </c>
      <c r="U37" s="164">
        <v>6.6699999999999995E-2</v>
      </c>
      <c r="V37" s="164">
        <v>6.6699999999999995E-2</v>
      </c>
      <c r="W37" s="164">
        <v>6.6699999999999995E-2</v>
      </c>
      <c r="X37" s="164">
        <v>6.6699999999999995E-2</v>
      </c>
      <c r="Y37" s="164">
        <v>6.6699999999999995E-2</v>
      </c>
      <c r="Z37" s="177">
        <f t="shared" si="6"/>
        <v>0</v>
      </c>
      <c r="AA37" s="177">
        <f t="shared" si="6"/>
        <v>1754.6527768333335</v>
      </c>
      <c r="AB37" s="177">
        <f t="shared" si="6"/>
        <v>0</v>
      </c>
      <c r="AC37" s="177">
        <f t="shared" si="6"/>
        <v>53553.338787749992</v>
      </c>
      <c r="AD37" s="177">
        <f t="shared" si="6"/>
        <v>3608.4599394166657</v>
      </c>
      <c r="AE37" s="177">
        <f t="shared" si="6"/>
        <v>5584.1004882499992</v>
      </c>
      <c r="AF37" s="177">
        <f t="shared" si="7"/>
        <v>0</v>
      </c>
      <c r="AG37" s="177">
        <f t="shared" si="7"/>
        <v>-1470.5410828333333</v>
      </c>
      <c r="AH37" s="177">
        <f t="shared" si="7"/>
        <v>0</v>
      </c>
      <c r="AI37" s="177">
        <f t="shared" si="7"/>
        <v>-36612.177641999995</v>
      </c>
      <c r="AJ37" s="177">
        <f t="shared" si="7"/>
        <v>-2109.8941174999991</v>
      </c>
      <c r="AK37" s="177">
        <f t="shared" si="7"/>
        <v>-3951.5673619999989</v>
      </c>
      <c r="AL37" s="163">
        <f t="shared" si="8"/>
        <v>0</v>
      </c>
      <c r="AM37" s="163">
        <f t="shared" si="8"/>
        <v>-44116.232485</v>
      </c>
      <c r="AN37" s="163">
        <f t="shared" si="8"/>
        <v>0</v>
      </c>
      <c r="AO37" s="163">
        <f t="shared" si="8"/>
        <v>-1089502.4680399999</v>
      </c>
      <c r="AP37" s="163">
        <f t="shared" si="8"/>
        <v>-63296.823524999993</v>
      </c>
      <c r="AQ37" s="163">
        <f t="shared" si="8"/>
        <v>-117270.07501000003</v>
      </c>
      <c r="AR37" s="163">
        <f t="shared" si="4"/>
        <v>-1314185.5990599999</v>
      </c>
      <c r="AS37" s="182">
        <v>0.21</v>
      </c>
      <c r="AT37" s="166">
        <f t="shared" si="9"/>
        <v>275978.97580259998</v>
      </c>
    </row>
    <row r="38" spans="1:46">
      <c r="A38" s="181">
        <v>44378</v>
      </c>
      <c r="B38" s="166">
        <v>206680.48</v>
      </c>
      <c r="C38" s="166">
        <v>315679.66000000003</v>
      </c>
      <c r="D38" s="166"/>
      <c r="E38" s="166">
        <v>9634783.5899999999</v>
      </c>
      <c r="F38" s="166">
        <v>649198.18999999994</v>
      </c>
      <c r="G38" s="166">
        <v>1004635.77</v>
      </c>
      <c r="H38" s="164">
        <v>0</v>
      </c>
      <c r="I38" s="164">
        <v>1.0800000000000001E-2</v>
      </c>
      <c r="J38" s="164">
        <v>1.83E-2</v>
      </c>
      <c r="K38" s="164">
        <v>2.1100000000000001E-2</v>
      </c>
      <c r="L38" s="164">
        <v>2.7699999999999999E-2</v>
      </c>
      <c r="M38" s="164">
        <v>1.95E-2</v>
      </c>
      <c r="N38" s="163">
        <f t="shared" si="0"/>
        <v>0</v>
      </c>
      <c r="O38" s="166">
        <f t="shared" si="0"/>
        <v>284.11169400000006</v>
      </c>
      <c r="P38" s="166">
        <f t="shared" si="0"/>
        <v>0</v>
      </c>
      <c r="Q38" s="166">
        <f t="shared" si="0"/>
        <v>16941.16114575</v>
      </c>
      <c r="R38" s="166">
        <f t="shared" si="0"/>
        <v>1498.5658219166664</v>
      </c>
      <c r="S38" s="166">
        <f t="shared" si="0"/>
        <v>1632.5331262500001</v>
      </c>
      <c r="T38" s="164">
        <v>0</v>
      </c>
      <c r="U38" s="164">
        <v>6.6699999999999995E-2</v>
      </c>
      <c r="V38" s="164">
        <v>6.6699999999999995E-2</v>
      </c>
      <c r="W38" s="164">
        <v>6.6699999999999995E-2</v>
      </c>
      <c r="X38" s="164">
        <v>6.6699999999999995E-2</v>
      </c>
      <c r="Y38" s="164">
        <v>6.6699999999999995E-2</v>
      </c>
      <c r="Z38" s="177">
        <f t="shared" si="6"/>
        <v>0</v>
      </c>
      <c r="AA38" s="177">
        <f t="shared" si="6"/>
        <v>1754.6527768333335</v>
      </c>
      <c r="AB38" s="177">
        <f t="shared" si="6"/>
        <v>0</v>
      </c>
      <c r="AC38" s="177">
        <f t="shared" si="6"/>
        <v>53553.338787749992</v>
      </c>
      <c r="AD38" s="177">
        <f t="shared" si="6"/>
        <v>3608.4599394166657</v>
      </c>
      <c r="AE38" s="177">
        <f t="shared" si="6"/>
        <v>5584.1004882499992</v>
      </c>
      <c r="AF38" s="177">
        <f t="shared" si="7"/>
        <v>0</v>
      </c>
      <c r="AG38" s="177">
        <f t="shared" si="7"/>
        <v>-1470.5410828333333</v>
      </c>
      <c r="AH38" s="177">
        <f t="shared" si="7"/>
        <v>0</v>
      </c>
      <c r="AI38" s="177">
        <f t="shared" si="7"/>
        <v>-36612.177641999995</v>
      </c>
      <c r="AJ38" s="177">
        <f t="shared" si="7"/>
        <v>-2109.8941174999991</v>
      </c>
      <c r="AK38" s="177">
        <f t="shared" si="7"/>
        <v>-3951.5673619999989</v>
      </c>
      <c r="AL38" s="163">
        <f t="shared" si="8"/>
        <v>0</v>
      </c>
      <c r="AM38" s="163">
        <f t="shared" si="8"/>
        <v>-45586.773567833334</v>
      </c>
      <c r="AN38" s="163">
        <f t="shared" si="8"/>
        <v>0</v>
      </c>
      <c r="AO38" s="163">
        <f t="shared" si="8"/>
        <v>-1126114.6456819999</v>
      </c>
      <c r="AP38" s="163">
        <f t="shared" si="8"/>
        <v>-65406.717642499993</v>
      </c>
      <c r="AQ38" s="163">
        <f t="shared" si="8"/>
        <v>-121221.64237200003</v>
      </c>
      <c r="AR38" s="163">
        <f t="shared" si="4"/>
        <v>-1358329.7792643332</v>
      </c>
      <c r="AS38" s="182">
        <v>0.21</v>
      </c>
      <c r="AT38" s="166">
        <f t="shared" si="9"/>
        <v>285249.25364550995</v>
      </c>
    </row>
    <row r="39" spans="1:46">
      <c r="A39" s="181">
        <v>44409</v>
      </c>
      <c r="B39" s="166">
        <v>206680.48</v>
      </c>
      <c r="C39" s="166">
        <v>315679.66000000003</v>
      </c>
      <c r="D39" s="166"/>
      <c r="E39" s="166">
        <v>9634783.5899999999</v>
      </c>
      <c r="F39" s="166">
        <v>649198.18999999994</v>
      </c>
      <c r="G39" s="166">
        <v>1004635.77</v>
      </c>
      <c r="H39" s="164">
        <v>0</v>
      </c>
      <c r="I39" s="164">
        <v>1.0800000000000001E-2</v>
      </c>
      <c r="J39" s="164">
        <v>1.83E-2</v>
      </c>
      <c r="K39" s="164">
        <v>2.1100000000000001E-2</v>
      </c>
      <c r="L39" s="164">
        <v>2.7699999999999999E-2</v>
      </c>
      <c r="M39" s="164">
        <v>1.95E-2</v>
      </c>
      <c r="N39" s="163">
        <f t="shared" si="0"/>
        <v>0</v>
      </c>
      <c r="O39" s="166">
        <f t="shared" si="0"/>
        <v>284.11169400000006</v>
      </c>
      <c r="P39" s="166">
        <f t="shared" si="0"/>
        <v>0</v>
      </c>
      <c r="Q39" s="166">
        <f t="shared" si="0"/>
        <v>16941.16114575</v>
      </c>
      <c r="R39" s="166">
        <f t="shared" si="0"/>
        <v>1498.5658219166664</v>
      </c>
      <c r="S39" s="166">
        <f t="shared" si="0"/>
        <v>1632.5331262500001</v>
      </c>
      <c r="T39" s="164">
        <v>0</v>
      </c>
      <c r="U39" s="164">
        <v>6.6699999999999995E-2</v>
      </c>
      <c r="V39" s="164">
        <v>6.6699999999999995E-2</v>
      </c>
      <c r="W39" s="164">
        <v>6.6699999999999995E-2</v>
      </c>
      <c r="X39" s="164">
        <v>6.6699999999999995E-2</v>
      </c>
      <c r="Y39" s="164">
        <v>6.6699999999999995E-2</v>
      </c>
      <c r="Z39" s="177">
        <f t="shared" si="6"/>
        <v>0</v>
      </c>
      <c r="AA39" s="177">
        <f t="shared" si="6"/>
        <v>1754.6527768333335</v>
      </c>
      <c r="AB39" s="177">
        <f t="shared" si="6"/>
        <v>0</v>
      </c>
      <c r="AC39" s="177">
        <f t="shared" si="6"/>
        <v>53553.338787749992</v>
      </c>
      <c r="AD39" s="177">
        <f t="shared" si="6"/>
        <v>3608.4599394166657</v>
      </c>
      <c r="AE39" s="177">
        <f t="shared" si="6"/>
        <v>5584.1004882499992</v>
      </c>
      <c r="AF39" s="177">
        <f t="shared" si="7"/>
        <v>0</v>
      </c>
      <c r="AG39" s="177">
        <f t="shared" si="7"/>
        <v>-1470.5410828333333</v>
      </c>
      <c r="AH39" s="177">
        <f t="shared" si="7"/>
        <v>0</v>
      </c>
      <c r="AI39" s="177">
        <f t="shared" si="7"/>
        <v>-36612.177641999995</v>
      </c>
      <c r="AJ39" s="177">
        <f t="shared" si="7"/>
        <v>-2109.8941174999991</v>
      </c>
      <c r="AK39" s="177">
        <f t="shared" si="7"/>
        <v>-3951.5673619999989</v>
      </c>
      <c r="AL39" s="163">
        <f t="shared" si="8"/>
        <v>0</v>
      </c>
      <c r="AM39" s="163">
        <f t="shared" si="8"/>
        <v>-47057.314650666667</v>
      </c>
      <c r="AN39" s="163">
        <f t="shared" si="8"/>
        <v>0</v>
      </c>
      <c r="AO39" s="163">
        <f t="shared" si="8"/>
        <v>-1162726.8233239998</v>
      </c>
      <c r="AP39" s="163">
        <f t="shared" si="8"/>
        <v>-67516.611759999985</v>
      </c>
      <c r="AQ39" s="163">
        <f t="shared" si="8"/>
        <v>-125173.20973400003</v>
      </c>
      <c r="AR39" s="163">
        <f t="shared" si="4"/>
        <v>-1402473.9594686665</v>
      </c>
      <c r="AS39" s="182">
        <v>0.21</v>
      </c>
      <c r="AT39" s="166">
        <f t="shared" si="9"/>
        <v>294519.53148841992</v>
      </c>
    </row>
    <row r="40" spans="1:46">
      <c r="A40" s="181">
        <v>44440</v>
      </c>
      <c r="B40" s="166">
        <v>206680.48</v>
      </c>
      <c r="C40" s="166">
        <v>315679.66000000003</v>
      </c>
      <c r="D40" s="166"/>
      <c r="E40" s="166">
        <f>E39+997722.46-10719.05</f>
        <v>10621787</v>
      </c>
      <c r="F40" s="166">
        <v>649198.18999999994</v>
      </c>
      <c r="G40" s="166">
        <v>1004635.77</v>
      </c>
      <c r="H40" s="164">
        <v>0</v>
      </c>
      <c r="I40" s="164">
        <v>1.0800000000000001E-2</v>
      </c>
      <c r="J40" s="164">
        <v>1.83E-2</v>
      </c>
      <c r="K40" s="164">
        <v>2.1100000000000001E-2</v>
      </c>
      <c r="L40" s="164">
        <v>2.7699999999999999E-2</v>
      </c>
      <c r="M40" s="164">
        <v>1.95E-2</v>
      </c>
      <c r="N40" s="163">
        <f t="shared" ref="N40:S67" si="10">H40*B40/12</f>
        <v>0</v>
      </c>
      <c r="O40" s="166">
        <f t="shared" si="10"/>
        <v>284.11169400000006</v>
      </c>
      <c r="P40" s="166">
        <f t="shared" si="10"/>
        <v>0</v>
      </c>
      <c r="Q40" s="166">
        <f t="shared" si="10"/>
        <v>18676.642141666667</v>
      </c>
      <c r="R40" s="166">
        <f t="shared" si="10"/>
        <v>1498.5658219166664</v>
      </c>
      <c r="S40" s="166">
        <f t="shared" si="10"/>
        <v>1632.5331262500001</v>
      </c>
      <c r="T40" s="164">
        <v>0</v>
      </c>
      <c r="U40" s="164">
        <v>6.6699999999999995E-2</v>
      </c>
      <c r="V40" s="164">
        <v>6.6699999999999995E-2</v>
      </c>
      <c r="W40" s="164">
        <v>6.6699999999999995E-2</v>
      </c>
      <c r="X40" s="164">
        <v>6.6699999999999995E-2</v>
      </c>
      <c r="Y40" s="164">
        <v>6.6699999999999995E-2</v>
      </c>
      <c r="Z40" s="177">
        <f t="shared" si="6"/>
        <v>0</v>
      </c>
      <c r="AA40" s="177">
        <f t="shared" si="6"/>
        <v>1754.6527768333335</v>
      </c>
      <c r="AB40" s="177">
        <f t="shared" si="6"/>
        <v>0</v>
      </c>
      <c r="AC40" s="177">
        <f t="shared" si="6"/>
        <v>59039.432741666657</v>
      </c>
      <c r="AD40" s="177">
        <f t="shared" si="6"/>
        <v>3608.4599394166657</v>
      </c>
      <c r="AE40" s="177">
        <f t="shared" si="6"/>
        <v>5584.1004882499992</v>
      </c>
      <c r="AF40" s="177">
        <f t="shared" si="7"/>
        <v>0</v>
      </c>
      <c r="AG40" s="177">
        <f t="shared" si="7"/>
        <v>-1470.5410828333333</v>
      </c>
      <c r="AH40" s="177">
        <f t="shared" si="7"/>
        <v>0</v>
      </c>
      <c r="AI40" s="177">
        <f t="shared" si="7"/>
        <v>-40362.790599999993</v>
      </c>
      <c r="AJ40" s="177">
        <f t="shared" si="7"/>
        <v>-2109.8941174999991</v>
      </c>
      <c r="AK40" s="177">
        <f t="shared" si="7"/>
        <v>-3951.5673619999989</v>
      </c>
      <c r="AL40" s="163">
        <f t="shared" ref="AL40:AQ55" si="11">AL39+AF40</f>
        <v>0</v>
      </c>
      <c r="AM40" s="163">
        <f t="shared" si="11"/>
        <v>-48527.8557335</v>
      </c>
      <c r="AN40" s="163">
        <f t="shared" si="11"/>
        <v>0</v>
      </c>
      <c r="AO40" s="163">
        <f t="shared" si="11"/>
        <v>-1203089.6139239997</v>
      </c>
      <c r="AP40" s="163">
        <f t="shared" si="11"/>
        <v>-69626.505877499978</v>
      </c>
      <c r="AQ40" s="163">
        <f t="shared" si="11"/>
        <v>-129124.77709600003</v>
      </c>
      <c r="AR40" s="163">
        <f t="shared" si="4"/>
        <v>-1450368.7526309998</v>
      </c>
      <c r="AS40" s="182">
        <v>0.21</v>
      </c>
      <c r="AT40" s="166">
        <f t="shared" si="9"/>
        <v>304577.43805250997</v>
      </c>
    </row>
    <row r="41" spans="1:46">
      <c r="A41" s="181">
        <v>44470</v>
      </c>
      <c r="B41" s="166">
        <v>206680.48</v>
      </c>
      <c r="C41" s="166">
        <v>315679.66000000003</v>
      </c>
      <c r="D41" s="166"/>
      <c r="E41" s="166">
        <f>10632506.05-10719.05</f>
        <v>10621787</v>
      </c>
      <c r="F41" s="166">
        <v>649198.18999999994</v>
      </c>
      <c r="G41" s="166">
        <v>1004635.77</v>
      </c>
      <c r="H41" s="164">
        <v>0</v>
      </c>
      <c r="I41" s="164">
        <v>1.0800000000000001E-2</v>
      </c>
      <c r="J41" s="164">
        <v>1.83E-2</v>
      </c>
      <c r="K41" s="164">
        <v>2.1100000000000001E-2</v>
      </c>
      <c r="L41" s="164">
        <v>2.7699999999999999E-2</v>
      </c>
      <c r="M41" s="164">
        <v>1.95E-2</v>
      </c>
      <c r="N41" s="163">
        <f t="shared" si="10"/>
        <v>0</v>
      </c>
      <c r="O41" s="166">
        <f t="shared" si="10"/>
        <v>284.11169400000006</v>
      </c>
      <c r="P41" s="166">
        <f t="shared" si="10"/>
        <v>0</v>
      </c>
      <c r="Q41" s="166">
        <f t="shared" si="10"/>
        <v>18676.642141666667</v>
      </c>
      <c r="R41" s="166">
        <f t="shared" si="10"/>
        <v>1498.5658219166664</v>
      </c>
      <c r="S41" s="166">
        <f t="shared" si="10"/>
        <v>1632.5331262500001</v>
      </c>
      <c r="T41" s="164">
        <v>0</v>
      </c>
      <c r="U41" s="164">
        <v>6.6699999999999995E-2</v>
      </c>
      <c r="V41" s="164">
        <v>6.6699999999999995E-2</v>
      </c>
      <c r="W41" s="164">
        <v>6.6699999999999995E-2</v>
      </c>
      <c r="X41" s="164">
        <v>6.6699999999999995E-2</v>
      </c>
      <c r="Y41" s="164">
        <v>6.6699999999999995E-2</v>
      </c>
      <c r="Z41" s="177">
        <f t="shared" si="6"/>
        <v>0</v>
      </c>
      <c r="AA41" s="177">
        <f t="shared" si="6"/>
        <v>1754.6527768333335</v>
      </c>
      <c r="AB41" s="177">
        <f t="shared" si="6"/>
        <v>0</v>
      </c>
      <c r="AC41" s="177">
        <f t="shared" si="6"/>
        <v>59039.432741666657</v>
      </c>
      <c r="AD41" s="177">
        <f t="shared" si="6"/>
        <v>3608.4599394166657</v>
      </c>
      <c r="AE41" s="177">
        <f t="shared" si="6"/>
        <v>5584.1004882499992</v>
      </c>
      <c r="AF41" s="177">
        <f t="shared" si="7"/>
        <v>0</v>
      </c>
      <c r="AG41" s="177">
        <f t="shared" si="7"/>
        <v>-1470.5410828333333</v>
      </c>
      <c r="AH41" s="177">
        <f t="shared" si="7"/>
        <v>0</v>
      </c>
      <c r="AI41" s="177">
        <f t="shared" si="7"/>
        <v>-40362.790599999993</v>
      </c>
      <c r="AJ41" s="177">
        <f t="shared" si="7"/>
        <v>-2109.8941174999991</v>
      </c>
      <c r="AK41" s="177">
        <f t="shared" si="7"/>
        <v>-3951.5673619999989</v>
      </c>
      <c r="AL41" s="163">
        <f t="shared" si="11"/>
        <v>0</v>
      </c>
      <c r="AM41" s="163">
        <f t="shared" si="11"/>
        <v>-49998.396816333334</v>
      </c>
      <c r="AN41" s="163">
        <f t="shared" si="11"/>
        <v>0</v>
      </c>
      <c r="AO41" s="163">
        <f t="shared" si="11"/>
        <v>-1243452.4045239997</v>
      </c>
      <c r="AP41" s="163">
        <f t="shared" si="11"/>
        <v>-71736.399994999971</v>
      </c>
      <c r="AQ41" s="163">
        <f t="shared" si="11"/>
        <v>-133076.34445800004</v>
      </c>
      <c r="AR41" s="163">
        <f t="shared" si="4"/>
        <v>-1498263.5457933329</v>
      </c>
      <c r="AS41" s="182">
        <v>0.21</v>
      </c>
      <c r="AT41" s="166">
        <f t="shared" si="9"/>
        <v>314635.3446165999</v>
      </c>
    </row>
    <row r="42" spans="1:46">
      <c r="A42" s="181">
        <v>44501</v>
      </c>
      <c r="B42" s="166">
        <v>206680.48</v>
      </c>
      <c r="C42" s="166">
        <v>315679.66000000003</v>
      </c>
      <c r="D42" s="166"/>
      <c r="E42" s="166">
        <f>10632506.05-10719.05</f>
        <v>10621787</v>
      </c>
      <c r="F42" s="166">
        <v>649198.18999999994</v>
      </c>
      <c r="G42" s="166">
        <v>1004635.77</v>
      </c>
      <c r="H42" s="164">
        <v>0</v>
      </c>
      <c r="I42" s="164">
        <v>1.0800000000000001E-2</v>
      </c>
      <c r="J42" s="164">
        <v>1.83E-2</v>
      </c>
      <c r="K42" s="164">
        <v>2.1100000000000001E-2</v>
      </c>
      <c r="L42" s="164">
        <v>2.7699999999999999E-2</v>
      </c>
      <c r="M42" s="164">
        <v>1.95E-2</v>
      </c>
      <c r="N42" s="163">
        <f t="shared" si="10"/>
        <v>0</v>
      </c>
      <c r="O42" s="166">
        <f t="shared" si="10"/>
        <v>284.11169400000006</v>
      </c>
      <c r="P42" s="166">
        <f t="shared" si="10"/>
        <v>0</v>
      </c>
      <c r="Q42" s="166">
        <f t="shared" si="10"/>
        <v>18676.642141666667</v>
      </c>
      <c r="R42" s="166">
        <f t="shared" si="10"/>
        <v>1498.5658219166664</v>
      </c>
      <c r="S42" s="166">
        <f t="shared" si="10"/>
        <v>1632.5331262500001</v>
      </c>
      <c r="T42" s="164">
        <v>0</v>
      </c>
      <c r="U42" s="164">
        <v>6.6699999999999995E-2</v>
      </c>
      <c r="V42" s="164">
        <v>6.6699999999999995E-2</v>
      </c>
      <c r="W42" s="164">
        <v>6.6699999999999995E-2</v>
      </c>
      <c r="X42" s="164">
        <v>6.6699999999999995E-2</v>
      </c>
      <c r="Y42" s="164">
        <v>6.6699999999999995E-2</v>
      </c>
      <c r="Z42" s="177">
        <f t="shared" si="6"/>
        <v>0</v>
      </c>
      <c r="AA42" s="177">
        <f t="shared" si="6"/>
        <v>1754.6527768333335</v>
      </c>
      <c r="AB42" s="177">
        <f t="shared" si="6"/>
        <v>0</v>
      </c>
      <c r="AC42" s="177">
        <f t="shared" si="6"/>
        <v>59039.432741666657</v>
      </c>
      <c r="AD42" s="177">
        <f t="shared" si="6"/>
        <v>3608.4599394166657</v>
      </c>
      <c r="AE42" s="177">
        <f t="shared" si="6"/>
        <v>5584.1004882499992</v>
      </c>
      <c r="AF42" s="177">
        <f t="shared" si="7"/>
        <v>0</v>
      </c>
      <c r="AG42" s="177">
        <f t="shared" si="7"/>
        <v>-1470.5410828333333</v>
      </c>
      <c r="AH42" s="177">
        <f t="shared" si="7"/>
        <v>0</v>
      </c>
      <c r="AI42" s="177">
        <f t="shared" si="7"/>
        <v>-40362.790599999993</v>
      </c>
      <c r="AJ42" s="177">
        <f t="shared" si="7"/>
        <v>-2109.8941174999991</v>
      </c>
      <c r="AK42" s="177">
        <f t="shared" si="7"/>
        <v>-3951.5673619999989</v>
      </c>
      <c r="AL42" s="163">
        <f t="shared" si="11"/>
        <v>0</v>
      </c>
      <c r="AM42" s="163">
        <f t="shared" si="11"/>
        <v>-51468.937899166667</v>
      </c>
      <c r="AN42" s="163">
        <f t="shared" si="11"/>
        <v>0</v>
      </c>
      <c r="AO42" s="163">
        <f t="shared" si="11"/>
        <v>-1283815.1951239996</v>
      </c>
      <c r="AP42" s="163">
        <f t="shared" si="11"/>
        <v>-73846.294112499963</v>
      </c>
      <c r="AQ42" s="163">
        <f t="shared" si="11"/>
        <v>-137027.91182000004</v>
      </c>
      <c r="AR42" s="163">
        <f t="shared" si="4"/>
        <v>-1546158.3389556664</v>
      </c>
      <c r="AS42" s="182">
        <v>0.21</v>
      </c>
      <c r="AT42" s="166">
        <f t="shared" si="9"/>
        <v>324693.25118068996</v>
      </c>
    </row>
    <row r="43" spans="1:46">
      <c r="A43" s="181">
        <v>44531</v>
      </c>
      <c r="B43" s="166">
        <v>206680.48</v>
      </c>
      <c r="C43" s="166">
        <v>315679.66000000003</v>
      </c>
      <c r="D43" s="166"/>
      <c r="E43" s="166">
        <f>10632506.05-10719.05</f>
        <v>10621787</v>
      </c>
      <c r="F43" s="166">
        <v>649198.18999999994</v>
      </c>
      <c r="G43" s="166">
        <v>1004635.77</v>
      </c>
      <c r="H43" s="164">
        <v>0</v>
      </c>
      <c r="I43" s="164">
        <v>1.0800000000000001E-2</v>
      </c>
      <c r="J43" s="164">
        <v>1.83E-2</v>
      </c>
      <c r="K43" s="164">
        <v>2.1100000000000001E-2</v>
      </c>
      <c r="L43" s="164">
        <v>2.7699999999999999E-2</v>
      </c>
      <c r="M43" s="164">
        <v>1.95E-2</v>
      </c>
      <c r="N43" s="163">
        <f t="shared" si="10"/>
        <v>0</v>
      </c>
      <c r="O43" s="166">
        <f t="shared" si="10"/>
        <v>284.11169400000006</v>
      </c>
      <c r="P43" s="166">
        <f t="shared" si="10"/>
        <v>0</v>
      </c>
      <c r="Q43" s="166">
        <f t="shared" si="10"/>
        <v>18676.642141666667</v>
      </c>
      <c r="R43" s="166">
        <f t="shared" si="10"/>
        <v>1498.5658219166664</v>
      </c>
      <c r="S43" s="166">
        <f t="shared" si="10"/>
        <v>1632.5331262500001</v>
      </c>
      <c r="T43" s="164">
        <v>0</v>
      </c>
      <c r="U43" s="164">
        <v>6.6699999999999995E-2</v>
      </c>
      <c r="V43" s="164">
        <v>6.6699999999999995E-2</v>
      </c>
      <c r="W43" s="164">
        <v>6.6699999999999995E-2</v>
      </c>
      <c r="X43" s="164">
        <v>6.6699999999999995E-2</v>
      </c>
      <c r="Y43" s="164">
        <v>6.6699999999999995E-2</v>
      </c>
      <c r="Z43" s="177">
        <f t="shared" si="6"/>
        <v>0</v>
      </c>
      <c r="AA43" s="177">
        <f t="shared" si="6"/>
        <v>1754.6527768333335</v>
      </c>
      <c r="AB43" s="177">
        <f t="shared" si="6"/>
        <v>0</v>
      </c>
      <c r="AC43" s="177">
        <f t="shared" si="6"/>
        <v>59039.432741666657</v>
      </c>
      <c r="AD43" s="177">
        <f t="shared" si="6"/>
        <v>3608.4599394166657</v>
      </c>
      <c r="AE43" s="177">
        <f t="shared" si="6"/>
        <v>5584.1004882499992</v>
      </c>
      <c r="AF43" s="177">
        <f t="shared" si="7"/>
        <v>0</v>
      </c>
      <c r="AG43" s="177">
        <f t="shared" si="7"/>
        <v>-1470.5410828333333</v>
      </c>
      <c r="AH43" s="177">
        <f t="shared" si="7"/>
        <v>0</v>
      </c>
      <c r="AI43" s="177">
        <f t="shared" si="7"/>
        <v>-40362.790599999993</v>
      </c>
      <c r="AJ43" s="177">
        <f t="shared" si="7"/>
        <v>-2109.8941174999991</v>
      </c>
      <c r="AK43" s="177">
        <f t="shared" si="7"/>
        <v>-3951.5673619999989</v>
      </c>
      <c r="AL43" s="163">
        <f t="shared" si="11"/>
        <v>0</v>
      </c>
      <c r="AM43" s="163">
        <f t="shared" si="11"/>
        <v>-52939.478982000001</v>
      </c>
      <c r="AN43" s="163">
        <f t="shared" si="11"/>
        <v>0</v>
      </c>
      <c r="AO43" s="163">
        <f t="shared" si="11"/>
        <v>-1324177.9857239996</v>
      </c>
      <c r="AP43" s="163">
        <f t="shared" si="11"/>
        <v>-75956.188229999956</v>
      </c>
      <c r="AQ43" s="163">
        <f t="shared" si="11"/>
        <v>-140979.47918200004</v>
      </c>
      <c r="AR43" s="163">
        <f t="shared" si="4"/>
        <v>-1594053.1321179995</v>
      </c>
      <c r="AS43" s="182">
        <v>0.21</v>
      </c>
      <c r="AT43" s="166">
        <f t="shared" si="9"/>
        <v>334751.15774477989</v>
      </c>
    </row>
    <row r="44" spans="1:46">
      <c r="A44" s="181">
        <v>44562</v>
      </c>
      <c r="B44" s="166">
        <v>206680.48</v>
      </c>
      <c r="C44" s="166">
        <v>315679.66000000003</v>
      </c>
      <c r="D44" s="166"/>
      <c r="E44" s="166">
        <v>10627099.039999999</v>
      </c>
      <c r="F44" s="166">
        <v>649198.18999999994</v>
      </c>
      <c r="G44" s="166">
        <v>1004635.77</v>
      </c>
      <c r="H44" s="164">
        <v>0</v>
      </c>
      <c r="I44" s="164">
        <v>1.0800000000000001E-2</v>
      </c>
      <c r="J44" s="164">
        <v>1.83E-2</v>
      </c>
      <c r="K44" s="164">
        <v>2.1100000000000001E-2</v>
      </c>
      <c r="L44" s="164">
        <v>2.7699999999999999E-2</v>
      </c>
      <c r="M44" s="164">
        <v>1.95E-2</v>
      </c>
      <c r="N44" s="163">
        <f t="shared" si="10"/>
        <v>0</v>
      </c>
      <c r="O44" s="166">
        <f t="shared" si="10"/>
        <v>284.11169400000006</v>
      </c>
      <c r="P44" s="166">
        <f t="shared" si="10"/>
        <v>0</v>
      </c>
      <c r="Q44" s="166">
        <f t="shared" si="10"/>
        <v>18685.982478666665</v>
      </c>
      <c r="R44" s="166">
        <f t="shared" si="10"/>
        <v>1498.5658219166664</v>
      </c>
      <c r="S44" s="166">
        <f t="shared" si="10"/>
        <v>1632.5331262500001</v>
      </c>
      <c r="T44" s="164">
        <v>0</v>
      </c>
      <c r="U44" s="164">
        <v>6.6699999999999995E-2</v>
      </c>
      <c r="V44" s="164">
        <v>6.6699999999999995E-2</v>
      </c>
      <c r="W44" s="164">
        <v>6.6699999999999995E-2</v>
      </c>
      <c r="X44" s="164">
        <v>6.6699999999999995E-2</v>
      </c>
      <c r="Y44" s="164">
        <v>6.6699999999999995E-2</v>
      </c>
      <c r="Z44" s="177">
        <f t="shared" si="6"/>
        <v>0</v>
      </c>
      <c r="AA44" s="177">
        <f t="shared" si="6"/>
        <v>1754.6527768333335</v>
      </c>
      <c r="AB44" s="177">
        <f t="shared" si="6"/>
        <v>0</v>
      </c>
      <c r="AC44" s="177">
        <f t="shared" si="6"/>
        <v>59068.958830666663</v>
      </c>
      <c r="AD44" s="177">
        <f t="shared" si="6"/>
        <v>3608.4599394166657</v>
      </c>
      <c r="AE44" s="177">
        <f t="shared" si="6"/>
        <v>5584.1004882499992</v>
      </c>
      <c r="AF44" s="177">
        <f t="shared" si="7"/>
        <v>0</v>
      </c>
      <c r="AG44" s="177">
        <f t="shared" si="7"/>
        <v>-1470.5410828333333</v>
      </c>
      <c r="AH44" s="177">
        <f t="shared" si="7"/>
        <v>0</v>
      </c>
      <c r="AI44" s="177">
        <f t="shared" si="7"/>
        <v>-40382.976351999998</v>
      </c>
      <c r="AJ44" s="177">
        <f t="shared" si="7"/>
        <v>-2109.8941174999991</v>
      </c>
      <c r="AK44" s="177">
        <f t="shared" si="7"/>
        <v>-3951.5673619999989</v>
      </c>
      <c r="AL44" s="163">
        <f t="shared" si="11"/>
        <v>0</v>
      </c>
      <c r="AM44" s="163">
        <f t="shared" si="11"/>
        <v>-54410.020064833334</v>
      </c>
      <c r="AN44" s="163">
        <f t="shared" si="11"/>
        <v>0</v>
      </c>
      <c r="AO44" s="163">
        <f t="shared" si="11"/>
        <v>-1364560.9620759995</v>
      </c>
      <c r="AP44" s="163">
        <f t="shared" si="11"/>
        <v>-78066.082347499949</v>
      </c>
      <c r="AQ44" s="163">
        <f t="shared" si="11"/>
        <v>-144931.04654400004</v>
      </c>
      <c r="AR44" s="163">
        <f t="shared" si="4"/>
        <v>-1641968.1110323328</v>
      </c>
      <c r="AS44" s="182">
        <v>0.21</v>
      </c>
      <c r="AT44" s="166">
        <f t="shared" si="9"/>
        <v>344813.30331678985</v>
      </c>
    </row>
    <row r="45" spans="1:46">
      <c r="A45" s="181">
        <v>44593</v>
      </c>
      <c r="B45" s="166">
        <v>206680.48</v>
      </c>
      <c r="C45" s="166">
        <v>315679.66000000003</v>
      </c>
      <c r="D45" s="166"/>
      <c r="E45" s="166">
        <v>14230280.77</v>
      </c>
      <c r="F45" s="166">
        <v>2296573.83</v>
      </c>
      <c r="G45" s="166">
        <v>1828323.59</v>
      </c>
      <c r="H45" s="164">
        <v>0</v>
      </c>
      <c r="I45" s="164">
        <v>1.0800000000000001E-2</v>
      </c>
      <c r="J45" s="164">
        <v>1.83E-2</v>
      </c>
      <c r="K45" s="164">
        <v>2.1100000000000001E-2</v>
      </c>
      <c r="L45" s="164">
        <v>2.7699999999999999E-2</v>
      </c>
      <c r="M45" s="164">
        <v>1.95E-2</v>
      </c>
      <c r="N45" s="163">
        <f t="shared" si="10"/>
        <v>0</v>
      </c>
      <c r="O45" s="166">
        <f t="shared" si="10"/>
        <v>284.11169400000006</v>
      </c>
      <c r="P45" s="166">
        <f t="shared" si="10"/>
        <v>0</v>
      </c>
      <c r="Q45" s="166">
        <f t="shared" si="10"/>
        <v>25021.577020583336</v>
      </c>
      <c r="R45" s="166">
        <f t="shared" si="10"/>
        <v>5301.2579242500005</v>
      </c>
      <c r="S45" s="166">
        <f t="shared" si="10"/>
        <v>2971.0258337499999</v>
      </c>
      <c r="T45" s="164">
        <v>0</v>
      </c>
      <c r="U45" s="164">
        <v>6.6699999999999995E-2</v>
      </c>
      <c r="V45" s="164">
        <v>6.6699999999999995E-2</v>
      </c>
      <c r="W45" s="164">
        <v>6.6699999999999995E-2</v>
      </c>
      <c r="X45" s="164">
        <v>6.6699999999999995E-2</v>
      </c>
      <c r="Y45" s="164">
        <v>6.6699999999999995E-2</v>
      </c>
      <c r="Z45" s="177">
        <f t="shared" si="6"/>
        <v>0</v>
      </c>
      <c r="AA45" s="177">
        <f t="shared" si="6"/>
        <v>1754.6527768333335</v>
      </c>
      <c r="AB45" s="177">
        <f t="shared" si="6"/>
        <v>0</v>
      </c>
      <c r="AC45" s="177">
        <f t="shared" si="6"/>
        <v>79096.643946583325</v>
      </c>
      <c r="AD45" s="177">
        <f t="shared" si="6"/>
        <v>12765.12287175</v>
      </c>
      <c r="AE45" s="177">
        <f t="shared" si="6"/>
        <v>10162.431954416666</v>
      </c>
      <c r="AF45" s="177">
        <f t="shared" si="7"/>
        <v>0</v>
      </c>
      <c r="AG45" s="177">
        <f t="shared" si="7"/>
        <v>-1470.5410828333333</v>
      </c>
      <c r="AH45" s="177">
        <f t="shared" si="7"/>
        <v>0</v>
      </c>
      <c r="AI45" s="177">
        <f t="shared" si="7"/>
        <v>-54075.066925999985</v>
      </c>
      <c r="AJ45" s="177">
        <f t="shared" si="7"/>
        <v>-7463.8649474999993</v>
      </c>
      <c r="AK45" s="177">
        <f t="shared" si="7"/>
        <v>-7191.4061206666665</v>
      </c>
      <c r="AL45" s="163">
        <f t="shared" si="11"/>
        <v>0</v>
      </c>
      <c r="AM45" s="163">
        <f t="shared" si="11"/>
        <v>-55880.561147666667</v>
      </c>
      <c r="AN45" s="163">
        <f t="shared" si="11"/>
        <v>0</v>
      </c>
      <c r="AO45" s="163">
        <f t="shared" si="11"/>
        <v>-1418636.0290019994</v>
      </c>
      <c r="AP45" s="163">
        <f t="shared" si="11"/>
        <v>-85529.947294999947</v>
      </c>
      <c r="AQ45" s="163">
        <f t="shared" si="11"/>
        <v>-152122.45266466669</v>
      </c>
      <c r="AR45" s="163">
        <f t="shared" si="4"/>
        <v>-1712168.9901093328</v>
      </c>
      <c r="AS45" s="182">
        <v>0.21</v>
      </c>
      <c r="AT45" s="166">
        <f t="shared" si="9"/>
        <v>359555.4879229599</v>
      </c>
    </row>
    <row r="46" spans="1:46">
      <c r="A46" s="181">
        <v>44621</v>
      </c>
      <c r="B46" s="166">
        <v>206680.48</v>
      </c>
      <c r="C46" s="166">
        <v>315679.66000000003</v>
      </c>
      <c r="D46" s="166"/>
      <c r="E46" s="166">
        <v>14257302.77</v>
      </c>
      <c r="F46" s="166">
        <v>2301065.64</v>
      </c>
      <c r="G46" s="166">
        <v>1830569.51</v>
      </c>
      <c r="H46" s="164">
        <v>0</v>
      </c>
      <c r="I46" s="164">
        <v>1.0800000000000001E-2</v>
      </c>
      <c r="J46" s="164">
        <v>1.83E-2</v>
      </c>
      <c r="K46" s="164">
        <v>2.1100000000000001E-2</v>
      </c>
      <c r="L46" s="164">
        <v>2.7699999999999999E-2</v>
      </c>
      <c r="M46" s="164">
        <v>1.95E-2</v>
      </c>
      <c r="N46" s="163">
        <f t="shared" si="10"/>
        <v>0</v>
      </c>
      <c r="O46" s="166">
        <f t="shared" si="10"/>
        <v>284.11169400000006</v>
      </c>
      <c r="P46" s="166">
        <f t="shared" si="10"/>
        <v>0</v>
      </c>
      <c r="Q46" s="166">
        <f t="shared" si="10"/>
        <v>25069.090703916667</v>
      </c>
      <c r="R46" s="166">
        <f t="shared" si="10"/>
        <v>5311.6265190000004</v>
      </c>
      <c r="S46" s="166">
        <f t="shared" si="10"/>
        <v>2974.6754537500001</v>
      </c>
      <c r="T46" s="164">
        <v>0</v>
      </c>
      <c r="U46" s="164">
        <v>6.6699999999999995E-2</v>
      </c>
      <c r="V46" s="164">
        <v>6.6699999999999995E-2</v>
      </c>
      <c r="W46" s="164">
        <v>6.6699999999999995E-2</v>
      </c>
      <c r="X46" s="164">
        <v>6.6699999999999995E-2</v>
      </c>
      <c r="Y46" s="164">
        <v>6.6699999999999995E-2</v>
      </c>
      <c r="Z46" s="177">
        <f t="shared" si="6"/>
        <v>0</v>
      </c>
      <c r="AA46" s="177">
        <f t="shared" si="6"/>
        <v>1754.6527768333335</v>
      </c>
      <c r="AB46" s="177">
        <f t="shared" si="6"/>
        <v>0</v>
      </c>
      <c r="AC46" s="177">
        <f t="shared" si="6"/>
        <v>79246.841229916652</v>
      </c>
      <c r="AD46" s="177">
        <f t="shared" si="6"/>
        <v>12790.089848999998</v>
      </c>
      <c r="AE46" s="177">
        <f t="shared" si="6"/>
        <v>10174.915526416666</v>
      </c>
      <c r="AF46" s="177">
        <f t="shared" si="7"/>
        <v>0</v>
      </c>
      <c r="AG46" s="177">
        <f t="shared" si="7"/>
        <v>-1470.5410828333333</v>
      </c>
      <c r="AH46" s="177">
        <f t="shared" si="7"/>
        <v>0</v>
      </c>
      <c r="AI46" s="177">
        <f t="shared" si="7"/>
        <v>-54177.750525999989</v>
      </c>
      <c r="AJ46" s="177">
        <f t="shared" si="7"/>
        <v>-7478.4633299999978</v>
      </c>
      <c r="AK46" s="177">
        <f t="shared" si="7"/>
        <v>-7200.2400726666656</v>
      </c>
      <c r="AL46" s="163">
        <f t="shared" si="11"/>
        <v>0</v>
      </c>
      <c r="AM46" s="163">
        <f t="shared" si="11"/>
        <v>-57351.102230500001</v>
      </c>
      <c r="AN46" s="163">
        <f t="shared" si="11"/>
        <v>0</v>
      </c>
      <c r="AO46" s="163">
        <f t="shared" si="11"/>
        <v>-1472813.7795279995</v>
      </c>
      <c r="AP46" s="163">
        <f t="shared" si="11"/>
        <v>-93008.410624999946</v>
      </c>
      <c r="AQ46" s="163">
        <f t="shared" si="11"/>
        <v>-159322.69273733336</v>
      </c>
      <c r="AR46" s="163">
        <f t="shared" si="4"/>
        <v>-1782495.9851208329</v>
      </c>
      <c r="AS46" s="182">
        <v>0.21</v>
      </c>
      <c r="AT46" s="166">
        <f t="shared" si="9"/>
        <v>374324.1568753749</v>
      </c>
    </row>
    <row r="47" spans="1:46">
      <c r="A47" s="181">
        <v>44652</v>
      </c>
      <c r="B47" s="166">
        <v>206680.48</v>
      </c>
      <c r="C47" s="166">
        <v>315679.66000000003</v>
      </c>
      <c r="D47" s="166"/>
      <c r="E47" s="166">
        <v>14284239.220000001</v>
      </c>
      <c r="F47" s="166">
        <v>2317297.1</v>
      </c>
      <c r="G47" s="166">
        <v>1838685.23</v>
      </c>
      <c r="H47" s="164">
        <v>0</v>
      </c>
      <c r="I47" s="164">
        <v>1.0800000000000001E-2</v>
      </c>
      <c r="J47" s="164">
        <v>1.83E-2</v>
      </c>
      <c r="K47" s="164">
        <v>2.1100000000000001E-2</v>
      </c>
      <c r="L47" s="164">
        <v>2.7699999999999999E-2</v>
      </c>
      <c r="M47" s="164">
        <v>1.95E-2</v>
      </c>
      <c r="N47" s="163">
        <f t="shared" si="10"/>
        <v>0</v>
      </c>
      <c r="O47" s="166">
        <f t="shared" si="10"/>
        <v>284.11169400000006</v>
      </c>
      <c r="P47" s="166">
        <f t="shared" si="10"/>
        <v>0</v>
      </c>
      <c r="Q47" s="166">
        <f t="shared" si="10"/>
        <v>25116.453961833337</v>
      </c>
      <c r="R47" s="166">
        <f t="shared" si="10"/>
        <v>5349.0941391666665</v>
      </c>
      <c r="S47" s="166">
        <f t="shared" si="10"/>
        <v>2987.8634987500004</v>
      </c>
      <c r="T47" s="164">
        <v>0</v>
      </c>
      <c r="U47" s="164">
        <v>6.6699999999999995E-2</v>
      </c>
      <c r="V47" s="164">
        <v>6.6699999999999995E-2</v>
      </c>
      <c r="W47" s="164">
        <v>6.6699999999999995E-2</v>
      </c>
      <c r="X47" s="164">
        <v>6.6699999999999995E-2</v>
      </c>
      <c r="Y47" s="164">
        <v>6.6699999999999995E-2</v>
      </c>
      <c r="Z47" s="177">
        <f t="shared" si="6"/>
        <v>0</v>
      </c>
      <c r="AA47" s="177">
        <f t="shared" si="6"/>
        <v>1754.6527768333335</v>
      </c>
      <c r="AB47" s="177">
        <f t="shared" si="6"/>
        <v>0</v>
      </c>
      <c r="AC47" s="177">
        <f t="shared" si="6"/>
        <v>79396.562997833331</v>
      </c>
      <c r="AD47" s="177">
        <f t="shared" si="6"/>
        <v>12880.309714166666</v>
      </c>
      <c r="AE47" s="177">
        <f t="shared" si="6"/>
        <v>10220.025403416666</v>
      </c>
      <c r="AF47" s="177">
        <f t="shared" si="7"/>
        <v>0</v>
      </c>
      <c r="AG47" s="177">
        <f t="shared" si="7"/>
        <v>-1470.5410828333333</v>
      </c>
      <c r="AH47" s="177">
        <f t="shared" si="7"/>
        <v>0</v>
      </c>
      <c r="AI47" s="177">
        <f t="shared" si="7"/>
        <v>-54280.109035999994</v>
      </c>
      <c r="AJ47" s="177">
        <f t="shared" si="7"/>
        <v>-7531.2155749999993</v>
      </c>
      <c r="AK47" s="177">
        <f t="shared" si="7"/>
        <v>-7232.1619046666656</v>
      </c>
      <c r="AL47" s="163">
        <f t="shared" si="11"/>
        <v>0</v>
      </c>
      <c r="AM47" s="163">
        <f t="shared" si="11"/>
        <v>-58821.643313333334</v>
      </c>
      <c r="AN47" s="163">
        <f t="shared" si="11"/>
        <v>0</v>
      </c>
      <c r="AO47" s="163">
        <f t="shared" si="11"/>
        <v>-1527093.8885639994</v>
      </c>
      <c r="AP47" s="163">
        <f t="shared" si="11"/>
        <v>-100539.62619999994</v>
      </c>
      <c r="AQ47" s="163">
        <f t="shared" si="11"/>
        <v>-166554.85464200002</v>
      </c>
      <c r="AR47" s="163">
        <f t="shared" si="4"/>
        <v>-1853010.0127193327</v>
      </c>
      <c r="AS47" s="182">
        <v>0.21</v>
      </c>
      <c r="AT47" s="166">
        <f t="shared" si="9"/>
        <v>389132.10267105984</v>
      </c>
    </row>
    <row r="48" spans="1:46">
      <c r="A48" s="181">
        <v>44682</v>
      </c>
      <c r="B48" s="166">
        <v>206680.48</v>
      </c>
      <c r="C48" s="166">
        <v>315679.66000000003</v>
      </c>
      <c r="D48" s="166"/>
      <c r="E48" s="166">
        <v>14304746.35</v>
      </c>
      <c r="F48" s="166">
        <v>2323526.58</v>
      </c>
      <c r="G48" s="166">
        <v>1841799.97</v>
      </c>
      <c r="H48" s="164">
        <v>0</v>
      </c>
      <c r="I48" s="164">
        <v>1.0800000000000001E-2</v>
      </c>
      <c r="J48" s="164">
        <v>1.83E-2</v>
      </c>
      <c r="K48" s="164">
        <v>2.1100000000000001E-2</v>
      </c>
      <c r="L48" s="164">
        <v>2.7699999999999999E-2</v>
      </c>
      <c r="M48" s="164">
        <v>1.95E-2</v>
      </c>
      <c r="N48" s="163">
        <f t="shared" si="10"/>
        <v>0</v>
      </c>
      <c r="O48" s="166">
        <f t="shared" si="10"/>
        <v>284.11169400000006</v>
      </c>
      <c r="P48" s="166">
        <f t="shared" si="10"/>
        <v>0</v>
      </c>
      <c r="Q48" s="166">
        <f t="shared" si="10"/>
        <v>25152.512332083334</v>
      </c>
      <c r="R48" s="166">
        <f t="shared" si="10"/>
        <v>5363.4738554999994</v>
      </c>
      <c r="S48" s="166">
        <f t="shared" si="10"/>
        <v>2992.9249512499996</v>
      </c>
      <c r="T48" s="164">
        <v>0</v>
      </c>
      <c r="U48" s="164">
        <v>6.6699999999999995E-2</v>
      </c>
      <c r="V48" s="164">
        <v>6.6699999999999995E-2</v>
      </c>
      <c r="W48" s="164">
        <v>6.6699999999999995E-2</v>
      </c>
      <c r="X48" s="164">
        <v>6.6699999999999995E-2</v>
      </c>
      <c r="Y48" s="164">
        <v>6.6699999999999995E-2</v>
      </c>
      <c r="Z48" s="177">
        <f t="shared" si="6"/>
        <v>0</v>
      </c>
      <c r="AA48" s="177">
        <f t="shared" si="6"/>
        <v>1754.6527768333335</v>
      </c>
      <c r="AB48" s="177">
        <f t="shared" si="6"/>
        <v>0</v>
      </c>
      <c r="AC48" s="177">
        <f t="shared" si="6"/>
        <v>79510.54846208333</v>
      </c>
      <c r="AD48" s="177">
        <f t="shared" si="6"/>
        <v>12914.935240500001</v>
      </c>
      <c r="AE48" s="177">
        <f t="shared" si="6"/>
        <v>10237.338166583333</v>
      </c>
      <c r="AF48" s="177">
        <f t="shared" si="7"/>
        <v>0</v>
      </c>
      <c r="AG48" s="177">
        <f t="shared" si="7"/>
        <v>-1470.5410828333333</v>
      </c>
      <c r="AH48" s="177">
        <f t="shared" si="7"/>
        <v>0</v>
      </c>
      <c r="AI48" s="177">
        <f t="shared" si="7"/>
        <v>-54358.036129999993</v>
      </c>
      <c r="AJ48" s="177">
        <f t="shared" si="7"/>
        <v>-7551.4613850000014</v>
      </c>
      <c r="AK48" s="177">
        <f t="shared" si="7"/>
        <v>-7244.4132153333339</v>
      </c>
      <c r="AL48" s="163">
        <f t="shared" si="11"/>
        <v>0</v>
      </c>
      <c r="AM48" s="163">
        <f t="shared" si="11"/>
        <v>-60292.184396166667</v>
      </c>
      <c r="AN48" s="163">
        <f t="shared" si="11"/>
        <v>0</v>
      </c>
      <c r="AO48" s="163">
        <f t="shared" si="11"/>
        <v>-1581451.9246939993</v>
      </c>
      <c r="AP48" s="163">
        <f t="shared" si="11"/>
        <v>-108091.08758499994</v>
      </c>
      <c r="AQ48" s="163">
        <f t="shared" si="11"/>
        <v>-173799.26785733335</v>
      </c>
      <c r="AR48" s="163">
        <f t="shared" si="4"/>
        <v>-1923634.4645324992</v>
      </c>
      <c r="AS48" s="182">
        <v>0.21</v>
      </c>
      <c r="AT48" s="166">
        <f t="shared" si="9"/>
        <v>403963.23755182483</v>
      </c>
    </row>
    <row r="49" spans="1:46">
      <c r="A49" s="181">
        <v>44713</v>
      </c>
      <c r="B49" s="166">
        <v>206680.48</v>
      </c>
      <c r="C49" s="166">
        <v>315679.66000000003</v>
      </c>
      <c r="D49" s="166"/>
      <c r="E49" s="166">
        <v>14962728.49</v>
      </c>
      <c r="F49" s="166">
        <v>2646049.46</v>
      </c>
      <c r="G49" s="166">
        <v>1519515.29</v>
      </c>
      <c r="H49" s="164">
        <v>0</v>
      </c>
      <c r="I49" s="164">
        <v>1.0800000000000001E-2</v>
      </c>
      <c r="J49" s="164">
        <v>1.83E-2</v>
      </c>
      <c r="K49" s="164">
        <v>2.1100000000000001E-2</v>
      </c>
      <c r="L49" s="164">
        <v>2.7699999999999999E-2</v>
      </c>
      <c r="M49" s="164">
        <v>1.95E-2</v>
      </c>
      <c r="N49" s="163">
        <f t="shared" si="10"/>
        <v>0</v>
      </c>
      <c r="O49" s="166">
        <f t="shared" si="10"/>
        <v>284.11169400000006</v>
      </c>
      <c r="P49" s="166">
        <f t="shared" si="10"/>
        <v>0</v>
      </c>
      <c r="Q49" s="166">
        <f t="shared" si="10"/>
        <v>26309.464261583333</v>
      </c>
      <c r="R49" s="166">
        <f t="shared" si="10"/>
        <v>6107.964170166666</v>
      </c>
      <c r="S49" s="166">
        <f t="shared" si="10"/>
        <v>2469.2123462499999</v>
      </c>
      <c r="T49" s="164">
        <v>0</v>
      </c>
      <c r="U49" s="164">
        <v>6.6699999999999995E-2</v>
      </c>
      <c r="V49" s="164">
        <v>6.6699999999999995E-2</v>
      </c>
      <c r="W49" s="164">
        <v>6.6699999999999995E-2</v>
      </c>
      <c r="X49" s="164">
        <v>6.6699999999999995E-2</v>
      </c>
      <c r="Y49" s="164">
        <v>6.6699999999999995E-2</v>
      </c>
      <c r="Z49" s="177">
        <f t="shared" si="6"/>
        <v>0</v>
      </c>
      <c r="AA49" s="177">
        <f t="shared" si="6"/>
        <v>1754.6527768333335</v>
      </c>
      <c r="AB49" s="177">
        <f t="shared" si="6"/>
        <v>0</v>
      </c>
      <c r="AC49" s="177">
        <f t="shared" si="6"/>
        <v>83167.832523583333</v>
      </c>
      <c r="AD49" s="177">
        <f t="shared" si="6"/>
        <v>14707.624915166665</v>
      </c>
      <c r="AE49" s="177">
        <f t="shared" si="6"/>
        <v>8445.9724869166657</v>
      </c>
      <c r="AF49" s="177">
        <f t="shared" si="7"/>
        <v>0</v>
      </c>
      <c r="AG49" s="177">
        <f t="shared" si="7"/>
        <v>-1470.5410828333333</v>
      </c>
      <c r="AH49" s="177">
        <f t="shared" si="7"/>
        <v>0</v>
      </c>
      <c r="AI49" s="177">
        <f t="shared" si="7"/>
        <v>-56858.368262000004</v>
      </c>
      <c r="AJ49" s="177">
        <f t="shared" si="7"/>
        <v>-8599.6607449999992</v>
      </c>
      <c r="AK49" s="177">
        <f t="shared" si="7"/>
        <v>-5976.7601406666654</v>
      </c>
      <c r="AL49" s="163">
        <f t="shared" si="11"/>
        <v>0</v>
      </c>
      <c r="AM49" s="163">
        <f t="shared" si="11"/>
        <v>-61762.725479000001</v>
      </c>
      <c r="AN49" s="163">
        <f t="shared" si="11"/>
        <v>0</v>
      </c>
      <c r="AO49" s="163">
        <f t="shared" si="11"/>
        <v>-1638310.2929559993</v>
      </c>
      <c r="AP49" s="163">
        <f t="shared" si="11"/>
        <v>-116690.74832999994</v>
      </c>
      <c r="AQ49" s="163">
        <f t="shared" si="11"/>
        <v>-179776.02799800003</v>
      </c>
      <c r="AR49" s="163">
        <f t="shared" si="4"/>
        <v>-1996539.7947629993</v>
      </c>
      <c r="AS49" s="182">
        <v>0.21</v>
      </c>
      <c r="AT49" s="166">
        <f t="shared" si="9"/>
        <v>419273.35690022982</v>
      </c>
    </row>
    <row r="50" spans="1:46">
      <c r="A50" s="181">
        <v>44743</v>
      </c>
      <c r="B50" s="166">
        <v>206680.48</v>
      </c>
      <c r="C50" s="166">
        <v>315679.66000000003</v>
      </c>
      <c r="D50" s="166"/>
      <c r="E50" s="166">
        <v>21884031.23</v>
      </c>
      <c r="F50" s="166">
        <v>4494183.7</v>
      </c>
      <c r="G50" s="166">
        <v>2442195.4300000002</v>
      </c>
      <c r="H50" s="164">
        <v>0</v>
      </c>
      <c r="I50" s="164">
        <v>1.0800000000000001E-2</v>
      </c>
      <c r="J50" s="164">
        <v>1.83E-2</v>
      </c>
      <c r="K50" s="164">
        <v>2.1100000000000001E-2</v>
      </c>
      <c r="L50" s="164">
        <v>2.7699999999999999E-2</v>
      </c>
      <c r="M50" s="164">
        <v>1.95E-2</v>
      </c>
      <c r="N50" s="163">
        <f t="shared" si="10"/>
        <v>0</v>
      </c>
      <c r="O50" s="166">
        <f t="shared" si="10"/>
        <v>284.11169400000006</v>
      </c>
      <c r="P50" s="166">
        <f t="shared" si="10"/>
        <v>0</v>
      </c>
      <c r="Q50" s="166">
        <f t="shared" si="10"/>
        <v>38479.421579416667</v>
      </c>
      <c r="R50" s="166">
        <f t="shared" si="10"/>
        <v>10374.074040833333</v>
      </c>
      <c r="S50" s="166">
        <f t="shared" si="10"/>
        <v>3968.5675737500005</v>
      </c>
      <c r="T50" s="164">
        <v>0</v>
      </c>
      <c r="U50" s="164">
        <v>6.6699999999999995E-2</v>
      </c>
      <c r="V50" s="164">
        <v>6.6699999999999995E-2</v>
      </c>
      <c r="W50" s="164">
        <v>6.6699999999999995E-2</v>
      </c>
      <c r="X50" s="164">
        <v>6.6699999999999995E-2</v>
      </c>
      <c r="Y50" s="164">
        <v>6.6699999999999995E-2</v>
      </c>
      <c r="Z50" s="177">
        <f t="shared" si="6"/>
        <v>0</v>
      </c>
      <c r="AA50" s="177">
        <f t="shared" si="6"/>
        <v>1754.6527768333335</v>
      </c>
      <c r="AB50" s="177">
        <f t="shared" si="6"/>
        <v>0</v>
      </c>
      <c r="AC50" s="177">
        <f t="shared" si="6"/>
        <v>121638.74025341666</v>
      </c>
      <c r="AD50" s="177">
        <f t="shared" si="6"/>
        <v>24980.171065833332</v>
      </c>
      <c r="AE50" s="177">
        <f t="shared" si="6"/>
        <v>13574.536265083334</v>
      </c>
      <c r="AF50" s="177">
        <f t="shared" si="7"/>
        <v>0</v>
      </c>
      <c r="AG50" s="177">
        <f t="shared" si="7"/>
        <v>-1470.5410828333333</v>
      </c>
      <c r="AH50" s="177">
        <f t="shared" si="7"/>
        <v>0</v>
      </c>
      <c r="AI50" s="177">
        <f t="shared" si="7"/>
        <v>-83159.318673999995</v>
      </c>
      <c r="AJ50" s="177">
        <f t="shared" si="7"/>
        <v>-14606.097024999999</v>
      </c>
      <c r="AK50" s="177">
        <f t="shared" si="7"/>
        <v>-9605.9686913333335</v>
      </c>
      <c r="AL50" s="163">
        <f t="shared" si="11"/>
        <v>0</v>
      </c>
      <c r="AM50" s="163">
        <f t="shared" si="11"/>
        <v>-63233.266561833334</v>
      </c>
      <c r="AN50" s="163">
        <f t="shared" si="11"/>
        <v>0</v>
      </c>
      <c r="AO50" s="163">
        <f t="shared" si="11"/>
        <v>-1721469.6116299992</v>
      </c>
      <c r="AP50" s="163">
        <f t="shared" si="11"/>
        <v>-131296.84535499994</v>
      </c>
      <c r="AQ50" s="163">
        <f t="shared" si="11"/>
        <v>-189381.99668933338</v>
      </c>
      <c r="AR50" s="163">
        <f t="shared" si="4"/>
        <v>-2105381.7202361659</v>
      </c>
      <c r="AS50" s="182">
        <v>0.21</v>
      </c>
      <c r="AT50" s="166">
        <f t="shared" si="9"/>
        <v>442130.16124959482</v>
      </c>
    </row>
    <row r="51" spans="1:46">
      <c r="A51" s="181">
        <v>44774</v>
      </c>
      <c r="B51" s="166">
        <v>206680.48</v>
      </c>
      <c r="C51" s="166">
        <v>315679.66000000003</v>
      </c>
      <c r="D51" s="166"/>
      <c r="E51" s="166">
        <v>21915238.539999999</v>
      </c>
      <c r="F51" s="166">
        <v>4494601.37</v>
      </c>
      <c r="G51" s="166">
        <v>2442273.71</v>
      </c>
      <c r="H51" s="164">
        <v>0</v>
      </c>
      <c r="I51" s="164">
        <v>1.0800000000000001E-2</v>
      </c>
      <c r="J51" s="164">
        <v>1.83E-2</v>
      </c>
      <c r="K51" s="164">
        <v>2.1100000000000001E-2</v>
      </c>
      <c r="L51" s="164">
        <v>2.7699999999999999E-2</v>
      </c>
      <c r="M51" s="164">
        <v>1.95E-2</v>
      </c>
      <c r="N51" s="163">
        <f t="shared" si="10"/>
        <v>0</v>
      </c>
      <c r="O51" s="166">
        <f t="shared" si="10"/>
        <v>284.11169400000006</v>
      </c>
      <c r="P51" s="166">
        <f t="shared" si="10"/>
        <v>0</v>
      </c>
      <c r="Q51" s="166">
        <f t="shared" si="10"/>
        <v>38534.294432833332</v>
      </c>
      <c r="R51" s="166">
        <f t="shared" si="10"/>
        <v>10375.038162416668</v>
      </c>
      <c r="S51" s="166">
        <f t="shared" si="10"/>
        <v>3968.6947787499998</v>
      </c>
      <c r="T51" s="164">
        <v>0</v>
      </c>
      <c r="U51" s="164">
        <v>6.6699999999999995E-2</v>
      </c>
      <c r="V51" s="164">
        <v>6.6699999999999995E-2</v>
      </c>
      <c r="W51" s="164">
        <v>6.6699999999999995E-2</v>
      </c>
      <c r="X51" s="164">
        <v>6.6699999999999995E-2</v>
      </c>
      <c r="Y51" s="164">
        <v>6.6699999999999995E-2</v>
      </c>
      <c r="Z51" s="177">
        <f t="shared" si="6"/>
        <v>0</v>
      </c>
      <c r="AA51" s="177">
        <f t="shared" si="6"/>
        <v>1754.6527768333335</v>
      </c>
      <c r="AB51" s="177">
        <f t="shared" si="6"/>
        <v>0</v>
      </c>
      <c r="AC51" s="177">
        <f t="shared" si="6"/>
        <v>121812.20088483331</v>
      </c>
      <c r="AD51" s="177">
        <f t="shared" si="6"/>
        <v>24982.492614916668</v>
      </c>
      <c r="AE51" s="177">
        <f t="shared" si="6"/>
        <v>13574.971371416665</v>
      </c>
      <c r="AF51" s="177">
        <f t="shared" si="7"/>
        <v>0</v>
      </c>
      <c r="AG51" s="177">
        <f t="shared" si="7"/>
        <v>-1470.5410828333333</v>
      </c>
      <c r="AH51" s="177">
        <f t="shared" si="7"/>
        <v>0</v>
      </c>
      <c r="AI51" s="177">
        <f t="shared" si="7"/>
        <v>-83277.906451999967</v>
      </c>
      <c r="AJ51" s="177">
        <f t="shared" si="7"/>
        <v>-14607.4544525</v>
      </c>
      <c r="AK51" s="177">
        <f t="shared" si="7"/>
        <v>-9606.2765926666652</v>
      </c>
      <c r="AL51" s="163">
        <f t="shared" si="11"/>
        <v>0</v>
      </c>
      <c r="AM51" s="163">
        <f t="shared" si="11"/>
        <v>-64703.807644666667</v>
      </c>
      <c r="AN51" s="163">
        <f t="shared" si="11"/>
        <v>0</v>
      </c>
      <c r="AO51" s="163">
        <f t="shared" si="11"/>
        <v>-1804747.5180819992</v>
      </c>
      <c r="AP51" s="163">
        <f t="shared" si="11"/>
        <v>-145904.29980749995</v>
      </c>
      <c r="AQ51" s="163">
        <f t="shared" si="11"/>
        <v>-198988.27328200004</v>
      </c>
      <c r="AR51" s="163">
        <f t="shared" si="4"/>
        <v>-2214343.8988161655</v>
      </c>
      <c r="AS51" s="182">
        <v>0.21</v>
      </c>
      <c r="AT51" s="166">
        <f t="shared" si="9"/>
        <v>465012.21875139471</v>
      </c>
    </row>
    <row r="52" spans="1:46">
      <c r="A52" s="181">
        <v>44805</v>
      </c>
      <c r="B52" s="166">
        <v>206680.48</v>
      </c>
      <c r="C52" s="166">
        <v>315679.66000000003</v>
      </c>
      <c r="D52" s="166"/>
      <c r="E52" s="166">
        <v>21906135.25</v>
      </c>
      <c r="F52" s="166">
        <v>4497344.9000000004</v>
      </c>
      <c r="G52" s="166">
        <v>2443630.7200000002</v>
      </c>
      <c r="H52" s="164">
        <v>0</v>
      </c>
      <c r="I52" s="164">
        <v>1.0800000000000001E-2</v>
      </c>
      <c r="J52" s="164">
        <v>1.83E-2</v>
      </c>
      <c r="K52" s="164">
        <v>2.1100000000000001E-2</v>
      </c>
      <c r="L52" s="164">
        <v>2.7699999999999999E-2</v>
      </c>
      <c r="M52" s="164">
        <v>1.95E-2</v>
      </c>
      <c r="N52" s="163">
        <f t="shared" si="10"/>
        <v>0</v>
      </c>
      <c r="O52" s="166">
        <f t="shared" si="10"/>
        <v>284.11169400000006</v>
      </c>
      <c r="P52" s="166">
        <f t="shared" si="10"/>
        <v>0</v>
      </c>
      <c r="Q52" s="166">
        <f t="shared" si="10"/>
        <v>38518.287814583331</v>
      </c>
      <c r="R52" s="166">
        <f t="shared" si="10"/>
        <v>10381.371144166667</v>
      </c>
      <c r="S52" s="166">
        <f t="shared" si="10"/>
        <v>3970.8999200000003</v>
      </c>
      <c r="T52" s="164">
        <v>0</v>
      </c>
      <c r="U52" s="164">
        <v>6.6699999999999995E-2</v>
      </c>
      <c r="V52" s="164">
        <v>6.6699999999999995E-2</v>
      </c>
      <c r="W52" s="164">
        <v>6.6699999999999995E-2</v>
      </c>
      <c r="X52" s="164">
        <v>6.6699999999999995E-2</v>
      </c>
      <c r="Y52" s="164">
        <v>6.6699999999999995E-2</v>
      </c>
      <c r="Z52" s="177">
        <f t="shared" si="6"/>
        <v>0</v>
      </c>
      <c r="AA52" s="177">
        <f t="shared" si="6"/>
        <v>1754.6527768333335</v>
      </c>
      <c r="AB52" s="177">
        <f t="shared" si="6"/>
        <v>0</v>
      </c>
      <c r="AC52" s="177">
        <f t="shared" si="6"/>
        <v>121761.60176458332</v>
      </c>
      <c r="AD52" s="177">
        <f t="shared" si="6"/>
        <v>24997.742069166667</v>
      </c>
      <c r="AE52" s="177">
        <f t="shared" si="6"/>
        <v>13582.514085333334</v>
      </c>
      <c r="AF52" s="177">
        <f t="shared" si="7"/>
        <v>0</v>
      </c>
      <c r="AG52" s="177">
        <f t="shared" si="7"/>
        <v>-1470.5410828333333</v>
      </c>
      <c r="AH52" s="177">
        <f t="shared" si="7"/>
        <v>0</v>
      </c>
      <c r="AI52" s="177">
        <f t="shared" si="7"/>
        <v>-83243.313949999982</v>
      </c>
      <c r="AJ52" s="177">
        <f t="shared" si="7"/>
        <v>-14616.370924999999</v>
      </c>
      <c r="AK52" s="177">
        <f t="shared" si="7"/>
        <v>-9611.6141653333343</v>
      </c>
      <c r="AL52" s="163">
        <f t="shared" si="11"/>
        <v>0</v>
      </c>
      <c r="AM52" s="163">
        <f t="shared" si="11"/>
        <v>-66174.348727500008</v>
      </c>
      <c r="AN52" s="163">
        <f t="shared" si="11"/>
        <v>0</v>
      </c>
      <c r="AO52" s="163">
        <f t="shared" si="11"/>
        <v>-1887990.8320319992</v>
      </c>
      <c r="AP52" s="163">
        <f t="shared" si="11"/>
        <v>-160520.67073249994</v>
      </c>
      <c r="AQ52" s="163">
        <f t="shared" si="11"/>
        <v>-208599.88744733337</v>
      </c>
      <c r="AR52" s="163">
        <f t="shared" si="4"/>
        <v>-2323285.7389393328</v>
      </c>
      <c r="AS52" s="182">
        <v>0.21</v>
      </c>
      <c r="AT52" s="166">
        <f t="shared" si="9"/>
        <v>487890.00517725985</v>
      </c>
    </row>
    <row r="53" spans="1:46">
      <c r="A53" s="181">
        <v>44835</v>
      </c>
      <c r="B53" s="166">
        <v>206680.48</v>
      </c>
      <c r="C53" s="166">
        <v>315679.66000000003</v>
      </c>
      <c r="D53" s="166"/>
      <c r="E53" s="166">
        <v>21913003.43</v>
      </c>
      <c r="F53" s="166">
        <v>4510109.17</v>
      </c>
      <c r="G53" s="166">
        <v>2450012.85</v>
      </c>
      <c r="H53" s="164">
        <v>0</v>
      </c>
      <c r="I53" s="164">
        <v>1.0800000000000001E-2</v>
      </c>
      <c r="J53" s="164">
        <v>1.83E-2</v>
      </c>
      <c r="K53" s="164">
        <v>2.1100000000000001E-2</v>
      </c>
      <c r="L53" s="164">
        <v>2.7699999999999999E-2</v>
      </c>
      <c r="M53" s="164">
        <v>1.95E-2</v>
      </c>
      <c r="N53" s="163">
        <f t="shared" si="10"/>
        <v>0</v>
      </c>
      <c r="O53" s="166">
        <f t="shared" si="10"/>
        <v>284.11169400000006</v>
      </c>
      <c r="P53" s="166">
        <f t="shared" si="10"/>
        <v>0</v>
      </c>
      <c r="Q53" s="166">
        <f t="shared" si="10"/>
        <v>38530.364364416666</v>
      </c>
      <c r="R53" s="166">
        <f t="shared" si="10"/>
        <v>10410.835334083333</v>
      </c>
      <c r="S53" s="166">
        <f t="shared" si="10"/>
        <v>3981.27088125</v>
      </c>
      <c r="T53" s="164">
        <v>0</v>
      </c>
      <c r="U53" s="164">
        <v>6.6699999999999995E-2</v>
      </c>
      <c r="V53" s="164">
        <v>6.6699999999999995E-2</v>
      </c>
      <c r="W53" s="164">
        <v>6.6699999999999995E-2</v>
      </c>
      <c r="X53" s="164">
        <v>6.6699999999999995E-2</v>
      </c>
      <c r="Y53" s="164">
        <v>6.6699999999999995E-2</v>
      </c>
      <c r="Z53" s="177">
        <f t="shared" si="6"/>
        <v>0</v>
      </c>
      <c r="AA53" s="177">
        <f t="shared" si="6"/>
        <v>1754.6527768333335</v>
      </c>
      <c r="AB53" s="177">
        <f t="shared" si="6"/>
        <v>0</v>
      </c>
      <c r="AC53" s="177">
        <f t="shared" si="6"/>
        <v>121799.77739841666</v>
      </c>
      <c r="AD53" s="177">
        <f t="shared" si="6"/>
        <v>25068.690136583333</v>
      </c>
      <c r="AE53" s="177">
        <f t="shared" si="6"/>
        <v>13617.988091249999</v>
      </c>
      <c r="AF53" s="177">
        <f t="shared" si="7"/>
        <v>0</v>
      </c>
      <c r="AG53" s="177">
        <f t="shared" si="7"/>
        <v>-1470.5410828333333</v>
      </c>
      <c r="AH53" s="177">
        <f t="shared" si="7"/>
        <v>0</v>
      </c>
      <c r="AI53" s="177">
        <f t="shared" si="7"/>
        <v>-83269.413033999997</v>
      </c>
      <c r="AJ53" s="177">
        <f t="shared" si="7"/>
        <v>-14657.8548025</v>
      </c>
      <c r="AK53" s="177">
        <f t="shared" si="7"/>
        <v>-9636.7172099999989</v>
      </c>
      <c r="AL53" s="163">
        <f t="shared" si="11"/>
        <v>0</v>
      </c>
      <c r="AM53" s="163">
        <f t="shared" si="11"/>
        <v>-67644.889810333349</v>
      </c>
      <c r="AN53" s="163">
        <f t="shared" si="11"/>
        <v>0</v>
      </c>
      <c r="AO53" s="163">
        <f t="shared" si="11"/>
        <v>-1971260.2450659992</v>
      </c>
      <c r="AP53" s="163">
        <f t="shared" si="11"/>
        <v>-175178.52553499994</v>
      </c>
      <c r="AQ53" s="163">
        <f t="shared" si="11"/>
        <v>-218236.60465733337</v>
      </c>
      <c r="AR53" s="163">
        <f t="shared" si="4"/>
        <v>-2432320.2650686656</v>
      </c>
      <c r="AS53" s="182">
        <v>0.21</v>
      </c>
      <c r="AT53" s="166">
        <f t="shared" si="9"/>
        <v>510787.25566441973</v>
      </c>
    </row>
    <row r="54" spans="1:46">
      <c r="A54" s="181">
        <v>44866</v>
      </c>
      <c r="B54" s="166">
        <v>206680.48</v>
      </c>
      <c r="C54" s="166">
        <v>315679.66000000003</v>
      </c>
      <c r="D54" s="166"/>
      <c r="E54" s="166">
        <v>21926329.52</v>
      </c>
      <c r="F54" s="166">
        <v>4568387.57</v>
      </c>
      <c r="G54" s="166">
        <v>2479152.0299999998</v>
      </c>
      <c r="H54" s="164">
        <v>0</v>
      </c>
      <c r="I54" s="164">
        <v>1.0800000000000001E-2</v>
      </c>
      <c r="J54" s="164">
        <v>1.83E-2</v>
      </c>
      <c r="K54" s="164">
        <v>2.1100000000000001E-2</v>
      </c>
      <c r="L54" s="164">
        <v>2.7699999999999999E-2</v>
      </c>
      <c r="M54" s="164">
        <v>1.95E-2</v>
      </c>
      <c r="N54" s="163">
        <f t="shared" si="10"/>
        <v>0</v>
      </c>
      <c r="O54" s="166">
        <f t="shared" si="10"/>
        <v>284.11169400000006</v>
      </c>
      <c r="P54" s="166">
        <f>J54*D54/12</f>
        <v>0</v>
      </c>
      <c r="Q54" s="166">
        <f t="shared" si="10"/>
        <v>38553.796072666672</v>
      </c>
      <c r="R54" s="166">
        <f t="shared" si="10"/>
        <v>10545.361307416666</v>
      </c>
      <c r="S54" s="166">
        <f t="shared" si="10"/>
        <v>4028.6220487499995</v>
      </c>
      <c r="T54" s="164">
        <v>0</v>
      </c>
      <c r="U54" s="164">
        <v>6.6699999999999995E-2</v>
      </c>
      <c r="V54" s="164">
        <v>6.6699999999999995E-2</v>
      </c>
      <c r="W54" s="164">
        <v>6.6699999999999995E-2</v>
      </c>
      <c r="X54" s="164">
        <v>6.6699999999999995E-2</v>
      </c>
      <c r="Y54" s="164">
        <v>6.6699999999999995E-2</v>
      </c>
      <c r="Z54" s="177">
        <f t="shared" si="6"/>
        <v>0</v>
      </c>
      <c r="AA54" s="177">
        <f t="shared" si="6"/>
        <v>1754.6527768333335</v>
      </c>
      <c r="AB54" s="177">
        <f t="shared" si="6"/>
        <v>0</v>
      </c>
      <c r="AC54" s="177">
        <f t="shared" si="6"/>
        <v>121873.84824866666</v>
      </c>
      <c r="AD54" s="177">
        <f t="shared" si="6"/>
        <v>25392.62090991667</v>
      </c>
      <c r="AE54" s="177">
        <f t="shared" si="6"/>
        <v>13779.953366749998</v>
      </c>
      <c r="AF54" s="177">
        <f t="shared" si="7"/>
        <v>0</v>
      </c>
      <c r="AG54" s="177">
        <f t="shared" si="7"/>
        <v>-1470.5410828333333</v>
      </c>
      <c r="AH54" s="177">
        <f t="shared" si="7"/>
        <v>0</v>
      </c>
      <c r="AI54" s="177">
        <f t="shared" si="7"/>
        <v>-83320.052175999997</v>
      </c>
      <c r="AJ54" s="177">
        <f t="shared" si="7"/>
        <v>-14847.259602500004</v>
      </c>
      <c r="AK54" s="177">
        <f t="shared" si="7"/>
        <v>-9751.3313179999986</v>
      </c>
      <c r="AL54" s="163">
        <f t="shared" si="11"/>
        <v>0</v>
      </c>
      <c r="AM54" s="163">
        <f t="shared" si="11"/>
        <v>-69115.430893166689</v>
      </c>
      <c r="AN54" s="163">
        <f t="shared" si="11"/>
        <v>0</v>
      </c>
      <c r="AO54" s="163">
        <f t="shared" si="11"/>
        <v>-2054580.2972419993</v>
      </c>
      <c r="AP54" s="163">
        <f t="shared" si="11"/>
        <v>-190025.78513749994</v>
      </c>
      <c r="AQ54" s="163">
        <f t="shared" si="11"/>
        <v>-227987.93597533338</v>
      </c>
      <c r="AR54" s="163">
        <f t="shared" si="4"/>
        <v>-2541709.4492479991</v>
      </c>
      <c r="AS54" s="182">
        <v>0.21</v>
      </c>
      <c r="AT54" s="166">
        <f t="shared" si="9"/>
        <v>533758.98434207984</v>
      </c>
    </row>
    <row r="55" spans="1:46">
      <c r="A55" s="181">
        <v>44896</v>
      </c>
      <c r="B55" s="166">
        <v>206680.48</v>
      </c>
      <c r="C55" s="166">
        <v>362174.22</v>
      </c>
      <c r="D55" s="166"/>
      <c r="E55" s="166">
        <v>21931845.539999999</v>
      </c>
      <c r="F55" s="166">
        <v>4570088.57</v>
      </c>
      <c r="G55" s="166">
        <v>2480002.52</v>
      </c>
      <c r="H55" s="164">
        <v>0</v>
      </c>
      <c r="I55" s="164">
        <v>1.0800000000000001E-2</v>
      </c>
      <c r="J55" s="164">
        <v>1.83E-2</v>
      </c>
      <c r="K55" s="164">
        <v>2.1100000000000001E-2</v>
      </c>
      <c r="L55" s="164">
        <v>2.7699999999999999E-2</v>
      </c>
      <c r="M55" s="164">
        <v>1.95E-2</v>
      </c>
      <c r="N55" s="163">
        <f t="shared" si="10"/>
        <v>0</v>
      </c>
      <c r="O55" s="166">
        <f t="shared" si="10"/>
        <v>325.95679799999999</v>
      </c>
      <c r="P55" s="166">
        <f t="shared" si="10"/>
        <v>0</v>
      </c>
      <c r="Q55" s="166">
        <f t="shared" si="10"/>
        <v>38563.495074500002</v>
      </c>
      <c r="R55" s="166">
        <f t="shared" si="10"/>
        <v>10549.287782416666</v>
      </c>
      <c r="S55" s="166">
        <f t="shared" si="10"/>
        <v>4030.0040950000002</v>
      </c>
      <c r="T55" s="164">
        <v>0</v>
      </c>
      <c r="U55" s="164">
        <v>6.6699999999999995E-2</v>
      </c>
      <c r="V55" s="164">
        <v>6.6699999999999995E-2</v>
      </c>
      <c r="W55" s="164">
        <v>6.6699999999999995E-2</v>
      </c>
      <c r="X55" s="164">
        <v>6.6699999999999995E-2</v>
      </c>
      <c r="Y55" s="164">
        <v>6.6699999999999995E-2</v>
      </c>
      <c r="Z55" s="177">
        <f t="shared" si="6"/>
        <v>0</v>
      </c>
      <c r="AA55" s="177">
        <f t="shared" si="6"/>
        <v>2013.0850394999998</v>
      </c>
      <c r="AB55" s="177">
        <f t="shared" si="6"/>
        <v>0</v>
      </c>
      <c r="AC55" s="177">
        <f t="shared" si="6"/>
        <v>121904.50812649999</v>
      </c>
      <c r="AD55" s="177">
        <f t="shared" si="6"/>
        <v>25402.075634916666</v>
      </c>
      <c r="AE55" s="177">
        <f t="shared" si="6"/>
        <v>13784.680673666664</v>
      </c>
      <c r="AF55" s="177">
        <f t="shared" si="7"/>
        <v>0</v>
      </c>
      <c r="AG55" s="177">
        <f t="shared" si="7"/>
        <v>-1687.1282414999998</v>
      </c>
      <c r="AH55" s="177">
        <f t="shared" si="7"/>
        <v>0</v>
      </c>
      <c r="AI55" s="177">
        <f t="shared" si="7"/>
        <v>-83341.013051999995</v>
      </c>
      <c r="AJ55" s="177">
        <f t="shared" si="7"/>
        <v>-14852.7878525</v>
      </c>
      <c r="AK55" s="177">
        <f t="shared" si="7"/>
        <v>-9754.6765786666638</v>
      </c>
      <c r="AL55" s="163">
        <f t="shared" si="11"/>
        <v>0</v>
      </c>
      <c r="AM55" s="163">
        <f t="shared" si="11"/>
        <v>-70802.559134666692</v>
      </c>
      <c r="AN55" s="163">
        <f t="shared" si="11"/>
        <v>0</v>
      </c>
      <c r="AO55" s="163">
        <f t="shared" si="11"/>
        <v>-2137921.3102939995</v>
      </c>
      <c r="AP55" s="163">
        <f t="shared" si="11"/>
        <v>-204878.57298999996</v>
      </c>
      <c r="AQ55" s="163">
        <f t="shared" si="11"/>
        <v>-237742.61255400005</v>
      </c>
      <c r="AR55" s="163">
        <f t="shared" si="4"/>
        <v>-2651345.0549726663</v>
      </c>
      <c r="AS55" s="182">
        <v>0.21</v>
      </c>
      <c r="AT55" s="166">
        <f t="shared" si="9"/>
        <v>556782.46154425992</v>
      </c>
    </row>
    <row r="56" spans="1:46">
      <c r="A56" s="181">
        <v>44927</v>
      </c>
      <c r="B56" s="166">
        <v>206680.48</v>
      </c>
      <c r="C56" s="166">
        <v>1169735.6300000001</v>
      </c>
      <c r="D56" s="166">
        <v>147674.18</v>
      </c>
      <c r="E56" s="166">
        <v>27995346.999999993</v>
      </c>
      <c r="F56" s="166">
        <v>11560961.58</v>
      </c>
      <c r="G56" s="166">
        <v>7069929.4000000004</v>
      </c>
      <c r="H56" s="164">
        <v>0</v>
      </c>
      <c r="I56" s="164">
        <v>1.0800000000000001E-2</v>
      </c>
      <c r="J56" s="164">
        <v>1.83E-2</v>
      </c>
      <c r="K56" s="164">
        <v>2.1100000000000001E-2</v>
      </c>
      <c r="L56" s="164">
        <v>2.7699999999999999E-2</v>
      </c>
      <c r="M56" s="164">
        <v>1.95E-2</v>
      </c>
      <c r="N56" s="163">
        <f t="shared" si="10"/>
        <v>0</v>
      </c>
      <c r="O56" s="166">
        <f t="shared" si="10"/>
        <v>1052.7620670000001</v>
      </c>
      <c r="P56" s="166">
        <f t="shared" si="10"/>
        <v>225.20312449999997</v>
      </c>
      <c r="Q56" s="166">
        <f t="shared" si="10"/>
        <v>49225.151808333321</v>
      </c>
      <c r="R56" s="166">
        <f t="shared" si="10"/>
        <v>26686.552980499997</v>
      </c>
      <c r="S56" s="166">
        <f t="shared" si="10"/>
        <v>11488.635275000001</v>
      </c>
      <c r="T56" s="164">
        <v>0</v>
      </c>
      <c r="U56" s="164">
        <v>6.6699999999999995E-2</v>
      </c>
      <c r="V56" s="164">
        <v>6.6699999999999995E-2</v>
      </c>
      <c r="W56" s="164">
        <v>6.6699999999999995E-2</v>
      </c>
      <c r="X56" s="164">
        <v>6.6699999999999995E-2</v>
      </c>
      <c r="Y56" s="164">
        <v>6.6699999999999995E-2</v>
      </c>
      <c r="Z56" s="177">
        <f t="shared" ref="Z56:AE67" si="12">B56*T56/12</f>
        <v>0</v>
      </c>
      <c r="AA56" s="177">
        <f t="shared" si="12"/>
        <v>6501.7805434166667</v>
      </c>
      <c r="AB56" s="177">
        <f t="shared" si="12"/>
        <v>820.82231716666649</v>
      </c>
      <c r="AC56" s="177">
        <f t="shared" si="12"/>
        <v>155607.47040833329</v>
      </c>
      <c r="AD56" s="177">
        <f t="shared" si="12"/>
        <v>64259.678115499992</v>
      </c>
      <c r="AE56" s="177">
        <f t="shared" si="12"/>
        <v>39297.024248333335</v>
      </c>
      <c r="AF56" s="178">
        <f t="shared" ref="AF56:AK67" si="13">N56-Z56</f>
        <v>0</v>
      </c>
      <c r="AG56" s="178">
        <f t="shared" si="13"/>
        <v>-5449.0184764166661</v>
      </c>
      <c r="AH56" s="178">
        <f t="shared" si="13"/>
        <v>-595.61919266666655</v>
      </c>
      <c r="AI56" s="178">
        <f t="shared" si="13"/>
        <v>-106382.31859999997</v>
      </c>
      <c r="AJ56" s="178">
        <f t="shared" si="13"/>
        <v>-37573.125134999995</v>
      </c>
      <c r="AK56" s="178">
        <f t="shared" si="13"/>
        <v>-27808.388973333334</v>
      </c>
      <c r="AL56" s="163">
        <f t="shared" ref="AL56:AQ67" si="14">AL55+AF56</f>
        <v>0</v>
      </c>
      <c r="AM56" s="163">
        <f t="shared" si="14"/>
        <v>-76251.577611083354</v>
      </c>
      <c r="AN56" s="163">
        <f t="shared" si="14"/>
        <v>-595.61919266666655</v>
      </c>
      <c r="AO56" s="163">
        <f t="shared" si="14"/>
        <v>-2244303.6288939994</v>
      </c>
      <c r="AP56" s="163">
        <f t="shared" si="14"/>
        <v>-242451.69812499994</v>
      </c>
      <c r="AQ56" s="163">
        <f t="shared" si="14"/>
        <v>-265551.0015273334</v>
      </c>
      <c r="AR56" s="163">
        <f t="shared" si="4"/>
        <v>-2829153.5253500827</v>
      </c>
      <c r="AS56" s="182">
        <v>0.21</v>
      </c>
      <c r="AT56" s="166">
        <f t="shared" si="9"/>
        <v>594122.24032351736</v>
      </c>
    </row>
    <row r="57" spans="1:46">
      <c r="A57" s="181">
        <v>44958</v>
      </c>
      <c r="B57" s="166">
        <v>206680.48</v>
      </c>
      <c r="C57" s="166">
        <v>1169758.3999999999</v>
      </c>
      <c r="D57" s="166">
        <v>147860.28</v>
      </c>
      <c r="E57" s="166">
        <v>27999336.269999996</v>
      </c>
      <c r="F57" s="166">
        <v>11560550.700000001</v>
      </c>
      <c r="G57" s="166">
        <v>7069701.7200000007</v>
      </c>
      <c r="H57" s="164">
        <v>0</v>
      </c>
      <c r="I57" s="164">
        <v>1.0800000000000001E-2</v>
      </c>
      <c r="J57" s="164">
        <v>1.83E-2</v>
      </c>
      <c r="K57" s="164">
        <v>2.1100000000000001E-2</v>
      </c>
      <c r="L57" s="164">
        <v>2.7699999999999999E-2</v>
      </c>
      <c r="M57" s="164">
        <v>1.95E-2</v>
      </c>
      <c r="N57" s="163">
        <f t="shared" si="10"/>
        <v>0</v>
      </c>
      <c r="O57" s="166">
        <f t="shared" si="10"/>
        <v>1052.7825599999999</v>
      </c>
      <c r="P57" s="166">
        <f t="shared" si="10"/>
        <v>225.48692700000001</v>
      </c>
      <c r="Q57" s="166">
        <f t="shared" si="10"/>
        <v>49232.166274749994</v>
      </c>
      <c r="R57" s="166">
        <f t="shared" si="10"/>
        <v>26685.604532500001</v>
      </c>
      <c r="S57" s="166">
        <f t="shared" si="10"/>
        <v>11488.265295000003</v>
      </c>
      <c r="T57" s="164">
        <v>0</v>
      </c>
      <c r="U57" s="164">
        <v>6.6699999999999995E-2</v>
      </c>
      <c r="V57" s="164">
        <v>6.6699999999999995E-2</v>
      </c>
      <c r="W57" s="164">
        <v>6.6699999999999995E-2</v>
      </c>
      <c r="X57" s="164">
        <v>6.6699999999999995E-2</v>
      </c>
      <c r="Y57" s="164">
        <v>6.6699999999999995E-2</v>
      </c>
      <c r="Z57" s="177">
        <f t="shared" si="12"/>
        <v>0</v>
      </c>
      <c r="AA57" s="177">
        <f t="shared" si="12"/>
        <v>6501.9071066666656</v>
      </c>
      <c r="AB57" s="177">
        <f t="shared" si="12"/>
        <v>821.85672299999987</v>
      </c>
      <c r="AC57" s="177">
        <f t="shared" si="12"/>
        <v>155629.64410074995</v>
      </c>
      <c r="AD57" s="177">
        <f t="shared" si="12"/>
        <v>64257.394307500006</v>
      </c>
      <c r="AE57" s="177">
        <f t="shared" si="12"/>
        <v>39295.758727</v>
      </c>
      <c r="AF57" s="178">
        <f t="shared" si="13"/>
        <v>0</v>
      </c>
      <c r="AG57" s="178">
        <f t="shared" si="13"/>
        <v>-5449.124546666666</v>
      </c>
      <c r="AH57" s="178">
        <f t="shared" si="13"/>
        <v>-596.36979599999984</v>
      </c>
      <c r="AI57" s="178">
        <f t="shared" si="13"/>
        <v>-106397.47782599996</v>
      </c>
      <c r="AJ57" s="178">
        <f t="shared" si="13"/>
        <v>-37571.789775000005</v>
      </c>
      <c r="AK57" s="178">
        <f t="shared" si="13"/>
        <v>-27807.493431999996</v>
      </c>
      <c r="AL57" s="163">
        <f t="shared" si="14"/>
        <v>0</v>
      </c>
      <c r="AM57" s="163">
        <f t="shared" si="14"/>
        <v>-81700.702157750027</v>
      </c>
      <c r="AN57" s="163">
        <f t="shared" si="14"/>
        <v>-1191.9889886666665</v>
      </c>
      <c r="AO57" s="163">
        <f t="shared" si="14"/>
        <v>-2350701.1067199996</v>
      </c>
      <c r="AP57" s="163">
        <f t="shared" si="14"/>
        <v>-280023.48789999995</v>
      </c>
      <c r="AQ57" s="163">
        <f t="shared" si="14"/>
        <v>-293358.49495933339</v>
      </c>
      <c r="AR57" s="163">
        <f t="shared" si="4"/>
        <v>-3006975.7807257497</v>
      </c>
      <c r="AS57" s="182">
        <v>0.21</v>
      </c>
      <c r="AT57" s="166">
        <f t="shared" si="9"/>
        <v>631464.91395240743</v>
      </c>
    </row>
    <row r="58" spans="1:46">
      <c r="A58" s="181">
        <v>44986</v>
      </c>
      <c r="B58" s="166">
        <v>206680.48</v>
      </c>
      <c r="C58" s="166">
        <v>1169758.3999999999</v>
      </c>
      <c r="D58" s="166">
        <v>147868.54</v>
      </c>
      <c r="E58" s="166">
        <v>27999387.380000003</v>
      </c>
      <c r="F58" s="166">
        <v>11591002.470000001</v>
      </c>
      <c r="G58" s="166">
        <v>7089122.8499999996</v>
      </c>
      <c r="H58" s="164">
        <v>0</v>
      </c>
      <c r="I58" s="164">
        <v>1.0800000000000001E-2</v>
      </c>
      <c r="J58" s="164">
        <v>1.83E-2</v>
      </c>
      <c r="K58" s="164">
        <v>2.1100000000000001E-2</v>
      </c>
      <c r="L58" s="164">
        <v>2.7699999999999999E-2</v>
      </c>
      <c r="M58" s="164">
        <v>1.95E-2</v>
      </c>
      <c r="N58" s="163">
        <f t="shared" si="10"/>
        <v>0</v>
      </c>
      <c r="O58" s="166">
        <f t="shared" si="10"/>
        <v>1052.7825599999999</v>
      </c>
      <c r="P58" s="166">
        <f t="shared" si="10"/>
        <v>225.49952350000001</v>
      </c>
      <c r="Q58" s="166">
        <f t="shared" si="10"/>
        <v>49232.256143166676</v>
      </c>
      <c r="R58" s="166">
        <f t="shared" si="10"/>
        <v>26755.897368250004</v>
      </c>
      <c r="S58" s="166">
        <f t="shared" si="10"/>
        <v>11519.82463125</v>
      </c>
      <c r="T58" s="164">
        <v>0</v>
      </c>
      <c r="U58" s="164">
        <v>6.6699999999999995E-2</v>
      </c>
      <c r="V58" s="164">
        <v>6.6699999999999995E-2</v>
      </c>
      <c r="W58" s="164">
        <v>6.6699999999999995E-2</v>
      </c>
      <c r="X58" s="164">
        <v>6.6699999999999995E-2</v>
      </c>
      <c r="Y58" s="164">
        <v>6.6699999999999995E-2</v>
      </c>
      <c r="Z58" s="177">
        <f t="shared" si="12"/>
        <v>0</v>
      </c>
      <c r="AA58" s="177">
        <f t="shared" si="12"/>
        <v>6501.9071066666656</v>
      </c>
      <c r="AB58" s="177">
        <f t="shared" si="12"/>
        <v>821.90263483333331</v>
      </c>
      <c r="AC58" s="177">
        <f t="shared" si="12"/>
        <v>155629.92818716666</v>
      </c>
      <c r="AD58" s="177">
        <f t="shared" si="12"/>
        <v>64426.655395749993</v>
      </c>
      <c r="AE58" s="177">
        <f t="shared" si="12"/>
        <v>39403.70784124999</v>
      </c>
      <c r="AF58" s="178">
        <f t="shared" si="13"/>
        <v>0</v>
      </c>
      <c r="AG58" s="178">
        <f t="shared" si="13"/>
        <v>-5449.124546666666</v>
      </c>
      <c r="AH58" s="178">
        <f t="shared" si="13"/>
        <v>-596.4031113333333</v>
      </c>
      <c r="AI58" s="178">
        <f t="shared" si="13"/>
        <v>-106397.67204399998</v>
      </c>
      <c r="AJ58" s="178">
        <f t="shared" si="13"/>
        <v>-37670.758027499993</v>
      </c>
      <c r="AK58" s="178">
        <f t="shared" si="13"/>
        <v>-27883.883209999993</v>
      </c>
      <c r="AL58" s="163">
        <f t="shared" si="14"/>
        <v>0</v>
      </c>
      <c r="AM58" s="163">
        <f t="shared" si="14"/>
        <v>-87149.826704416686</v>
      </c>
      <c r="AN58" s="163">
        <f t="shared" si="14"/>
        <v>-1788.3920999999998</v>
      </c>
      <c r="AO58" s="163">
        <f t="shared" si="14"/>
        <v>-2457098.7787639997</v>
      </c>
      <c r="AP58" s="163">
        <f t="shared" si="14"/>
        <v>-317694.24592749996</v>
      </c>
      <c r="AQ58" s="163">
        <f t="shared" si="14"/>
        <v>-321242.37816933339</v>
      </c>
      <c r="AR58" s="163">
        <f t="shared" si="4"/>
        <v>-3184973.62166525</v>
      </c>
      <c r="AS58" s="182">
        <v>0.21</v>
      </c>
      <c r="AT58" s="166">
        <f t="shared" si="9"/>
        <v>668844.46054970252</v>
      </c>
    </row>
    <row r="59" spans="1:46">
      <c r="A59" s="181">
        <v>45017</v>
      </c>
      <c r="B59" s="166">
        <v>206680.48</v>
      </c>
      <c r="C59" s="166">
        <v>1169823.6400000001</v>
      </c>
      <c r="D59" s="166">
        <v>147868.54</v>
      </c>
      <c r="E59" s="166">
        <v>27999395.880000003</v>
      </c>
      <c r="F59" s="166">
        <v>14587247.42</v>
      </c>
      <c r="G59" s="166">
        <v>8587409.4099999983</v>
      </c>
      <c r="H59" s="164">
        <v>0</v>
      </c>
      <c r="I59" s="164">
        <v>1.0800000000000001E-2</v>
      </c>
      <c r="J59" s="164">
        <v>1.83E-2</v>
      </c>
      <c r="K59" s="164">
        <v>2.1100000000000001E-2</v>
      </c>
      <c r="L59" s="164">
        <v>2.7699999999999999E-2</v>
      </c>
      <c r="M59" s="164">
        <v>1.95E-2</v>
      </c>
      <c r="N59" s="163">
        <f t="shared" si="10"/>
        <v>0</v>
      </c>
      <c r="O59" s="166">
        <f t="shared" si="10"/>
        <v>1052.8412760000001</v>
      </c>
      <c r="P59" s="166">
        <f t="shared" si="10"/>
        <v>225.49952350000001</v>
      </c>
      <c r="Q59" s="166">
        <f t="shared" si="10"/>
        <v>49232.271089000009</v>
      </c>
      <c r="R59" s="166">
        <f t="shared" si="10"/>
        <v>33672.229461166666</v>
      </c>
      <c r="S59" s="166">
        <f t="shared" si="10"/>
        <v>13954.540291249998</v>
      </c>
      <c r="T59" s="164">
        <v>0</v>
      </c>
      <c r="U59" s="164">
        <v>6.6699999999999995E-2</v>
      </c>
      <c r="V59" s="164">
        <v>6.6699999999999995E-2</v>
      </c>
      <c r="W59" s="164">
        <v>6.6699999999999995E-2</v>
      </c>
      <c r="X59" s="164">
        <v>6.6699999999999995E-2</v>
      </c>
      <c r="Y59" s="164">
        <v>6.6699999999999995E-2</v>
      </c>
      <c r="Z59" s="177">
        <f t="shared" si="12"/>
        <v>0</v>
      </c>
      <c r="AA59" s="177">
        <f t="shared" si="12"/>
        <v>6502.2697323333341</v>
      </c>
      <c r="AB59" s="177">
        <f t="shared" si="12"/>
        <v>821.90263483333331</v>
      </c>
      <c r="AC59" s="177">
        <f t="shared" si="12"/>
        <v>155629.97543299999</v>
      </c>
      <c r="AD59" s="177">
        <f t="shared" si="12"/>
        <v>81080.783576166665</v>
      </c>
      <c r="AE59" s="177">
        <f t="shared" si="12"/>
        <v>47731.683970583319</v>
      </c>
      <c r="AF59" s="178">
        <f t="shared" si="13"/>
        <v>0</v>
      </c>
      <c r="AG59" s="178">
        <f t="shared" si="13"/>
        <v>-5449.428456333334</v>
      </c>
      <c r="AH59" s="178">
        <f t="shared" si="13"/>
        <v>-596.4031113333333</v>
      </c>
      <c r="AI59" s="178">
        <f t="shared" si="13"/>
        <v>-106397.70434399997</v>
      </c>
      <c r="AJ59" s="178">
        <f t="shared" si="13"/>
        <v>-47408.554114999999</v>
      </c>
      <c r="AK59" s="178">
        <f t="shared" si="13"/>
        <v>-33777.14367933332</v>
      </c>
      <c r="AL59" s="163">
        <f t="shared" si="14"/>
        <v>0</v>
      </c>
      <c r="AM59" s="163">
        <f t="shared" si="14"/>
        <v>-92599.255160750021</v>
      </c>
      <c r="AN59" s="163">
        <f t="shared" si="14"/>
        <v>-2384.7952113333331</v>
      </c>
      <c r="AO59" s="163">
        <f t="shared" si="14"/>
        <v>-2563496.4831079999</v>
      </c>
      <c r="AP59" s="163">
        <f t="shared" si="14"/>
        <v>-365102.80004249996</v>
      </c>
      <c r="AQ59" s="163">
        <f t="shared" si="14"/>
        <v>-355019.52184866671</v>
      </c>
      <c r="AR59" s="163">
        <f t="shared" si="4"/>
        <v>-3378602.8553712498</v>
      </c>
      <c r="AS59" s="182">
        <v>0.21</v>
      </c>
      <c r="AT59" s="166">
        <f t="shared" si="9"/>
        <v>709506.59962796245</v>
      </c>
    </row>
    <row r="60" spans="1:46">
      <c r="A60" s="181">
        <v>45047</v>
      </c>
      <c r="B60" s="166">
        <v>206680.48</v>
      </c>
      <c r="C60" s="166">
        <v>1169823.6400000001</v>
      </c>
      <c r="D60" s="166">
        <v>147868.54</v>
      </c>
      <c r="E60" s="166">
        <v>27999435.130000003</v>
      </c>
      <c r="F60" s="166">
        <v>14628316.269999998</v>
      </c>
      <c r="G60" s="166">
        <v>8607929.3699999992</v>
      </c>
      <c r="H60" s="164">
        <v>0</v>
      </c>
      <c r="I60" s="164">
        <v>1.0800000000000001E-2</v>
      </c>
      <c r="J60" s="164">
        <v>1.83E-2</v>
      </c>
      <c r="K60" s="164">
        <v>2.1100000000000001E-2</v>
      </c>
      <c r="L60" s="164">
        <v>2.7699999999999999E-2</v>
      </c>
      <c r="M60" s="164">
        <v>1.95E-2</v>
      </c>
      <c r="N60" s="163">
        <f t="shared" si="10"/>
        <v>0</v>
      </c>
      <c r="O60" s="166">
        <f t="shared" si="10"/>
        <v>1052.8412760000001</v>
      </c>
      <c r="P60" s="166">
        <f t="shared" si="10"/>
        <v>225.49952350000001</v>
      </c>
      <c r="Q60" s="166">
        <f t="shared" si="10"/>
        <v>49232.340103583345</v>
      </c>
      <c r="R60" s="166">
        <f t="shared" si="10"/>
        <v>33767.030056583324</v>
      </c>
      <c r="S60" s="166">
        <f t="shared" si="10"/>
        <v>13987.885226249999</v>
      </c>
      <c r="T60" s="164">
        <v>0</v>
      </c>
      <c r="U60" s="164">
        <v>6.6699999999999995E-2</v>
      </c>
      <c r="V60" s="164">
        <v>6.6699999999999995E-2</v>
      </c>
      <c r="W60" s="164">
        <v>6.6699999999999995E-2</v>
      </c>
      <c r="X60" s="164">
        <v>6.6699999999999995E-2</v>
      </c>
      <c r="Y60" s="164">
        <v>6.6699999999999995E-2</v>
      </c>
      <c r="Z60" s="177">
        <f t="shared" si="12"/>
        <v>0</v>
      </c>
      <c r="AA60" s="177">
        <f t="shared" si="12"/>
        <v>6502.2697323333341</v>
      </c>
      <c r="AB60" s="177">
        <f t="shared" si="12"/>
        <v>821.90263483333331</v>
      </c>
      <c r="AC60" s="177">
        <f t="shared" si="12"/>
        <v>155630.19359758333</v>
      </c>
      <c r="AD60" s="177">
        <f t="shared" si="12"/>
        <v>81309.057934083321</v>
      </c>
      <c r="AE60" s="177">
        <f t="shared" si="12"/>
        <v>47845.740748249991</v>
      </c>
      <c r="AF60" s="178">
        <f t="shared" si="13"/>
        <v>0</v>
      </c>
      <c r="AG60" s="178">
        <f t="shared" si="13"/>
        <v>-5449.428456333334</v>
      </c>
      <c r="AH60" s="178">
        <f t="shared" si="13"/>
        <v>-596.4031113333333</v>
      </c>
      <c r="AI60" s="178">
        <f t="shared" si="13"/>
        <v>-106397.85349399998</v>
      </c>
      <c r="AJ60" s="178">
        <f t="shared" si="13"/>
        <v>-47542.027877499997</v>
      </c>
      <c r="AK60" s="178">
        <f t="shared" si="13"/>
        <v>-33857.855521999991</v>
      </c>
      <c r="AL60" s="163">
        <f t="shared" si="14"/>
        <v>0</v>
      </c>
      <c r="AM60" s="163">
        <f t="shared" si="14"/>
        <v>-98048.683617083356</v>
      </c>
      <c r="AN60" s="163">
        <f t="shared" si="14"/>
        <v>-2981.1983226666662</v>
      </c>
      <c r="AO60" s="163">
        <f t="shared" si="14"/>
        <v>-2669894.3366020001</v>
      </c>
      <c r="AP60" s="163">
        <f t="shared" si="14"/>
        <v>-412644.82791999995</v>
      </c>
      <c r="AQ60" s="163">
        <f t="shared" si="14"/>
        <v>-388877.37737066671</v>
      </c>
      <c r="AR60" s="163">
        <f t="shared" si="4"/>
        <v>-3572446.423832417</v>
      </c>
      <c r="AS60" s="182">
        <v>0.21</v>
      </c>
      <c r="AT60" s="166">
        <f t="shared" si="9"/>
        <v>750213.74900480756</v>
      </c>
    </row>
    <row r="61" spans="1:46">
      <c r="A61" s="181">
        <v>45078</v>
      </c>
      <c r="B61" s="166">
        <v>206680.48</v>
      </c>
      <c r="C61" s="166">
        <v>1169823.6400000001</v>
      </c>
      <c r="D61" s="166">
        <v>147868.54</v>
      </c>
      <c r="E61" s="166">
        <v>27999435.130000003</v>
      </c>
      <c r="F61" s="166">
        <v>14664244.479999999</v>
      </c>
      <c r="G61" s="166">
        <v>8626091.4899999984</v>
      </c>
      <c r="H61" s="164">
        <v>0</v>
      </c>
      <c r="I61" s="164">
        <v>1.0800000000000001E-2</v>
      </c>
      <c r="J61" s="164">
        <v>1.83E-2</v>
      </c>
      <c r="K61" s="164">
        <v>2.1100000000000001E-2</v>
      </c>
      <c r="L61" s="164">
        <v>2.7699999999999999E-2</v>
      </c>
      <c r="M61" s="164">
        <v>1.95E-2</v>
      </c>
      <c r="N61" s="163">
        <f t="shared" si="10"/>
        <v>0</v>
      </c>
      <c r="O61" s="166">
        <f t="shared" si="10"/>
        <v>1052.8412760000001</v>
      </c>
      <c r="P61" s="166">
        <f t="shared" si="10"/>
        <v>225.49952350000001</v>
      </c>
      <c r="Q61" s="166">
        <f t="shared" si="10"/>
        <v>49232.340103583345</v>
      </c>
      <c r="R61" s="166">
        <f t="shared" si="10"/>
        <v>33849.964341333332</v>
      </c>
      <c r="S61" s="166">
        <f t="shared" si="10"/>
        <v>14017.398671249997</v>
      </c>
      <c r="T61" s="164">
        <v>0</v>
      </c>
      <c r="U61" s="164">
        <v>6.6699999999999995E-2</v>
      </c>
      <c r="V61" s="164">
        <v>6.6699999999999995E-2</v>
      </c>
      <c r="W61" s="164">
        <v>6.6699999999999995E-2</v>
      </c>
      <c r="X61" s="164">
        <v>6.6699999999999995E-2</v>
      </c>
      <c r="Y61" s="164">
        <v>6.6699999999999995E-2</v>
      </c>
      <c r="Z61" s="177">
        <f t="shared" si="12"/>
        <v>0</v>
      </c>
      <c r="AA61" s="177">
        <f t="shared" si="12"/>
        <v>6502.2697323333341</v>
      </c>
      <c r="AB61" s="177">
        <f t="shared" si="12"/>
        <v>821.90263483333331</v>
      </c>
      <c r="AC61" s="177">
        <f t="shared" si="12"/>
        <v>155630.19359758333</v>
      </c>
      <c r="AD61" s="177">
        <f t="shared" si="12"/>
        <v>81508.75890133332</v>
      </c>
      <c r="AE61" s="177">
        <f t="shared" si="12"/>
        <v>47946.691865249981</v>
      </c>
      <c r="AF61" s="178">
        <f t="shared" si="13"/>
        <v>0</v>
      </c>
      <c r="AG61" s="178">
        <f t="shared" si="13"/>
        <v>-5449.428456333334</v>
      </c>
      <c r="AH61" s="178">
        <f t="shared" si="13"/>
        <v>-596.4031113333333</v>
      </c>
      <c r="AI61" s="178">
        <f t="shared" si="13"/>
        <v>-106397.85349399998</v>
      </c>
      <c r="AJ61" s="178">
        <f t="shared" si="13"/>
        <v>-47658.794559999988</v>
      </c>
      <c r="AK61" s="178">
        <f t="shared" si="13"/>
        <v>-33929.293193999983</v>
      </c>
      <c r="AL61" s="163">
        <f t="shared" si="14"/>
        <v>0</v>
      </c>
      <c r="AM61" s="163">
        <f t="shared" si="14"/>
        <v>-103498.11207341669</v>
      </c>
      <c r="AN61" s="163">
        <f t="shared" si="14"/>
        <v>-3577.6014339999992</v>
      </c>
      <c r="AO61" s="163">
        <f t="shared" si="14"/>
        <v>-2776292.1900960002</v>
      </c>
      <c r="AP61" s="163">
        <f t="shared" si="14"/>
        <v>-460303.62247999996</v>
      </c>
      <c r="AQ61" s="163">
        <f t="shared" si="14"/>
        <v>-422806.67056466668</v>
      </c>
      <c r="AR61" s="163">
        <f t="shared" si="4"/>
        <v>-3766478.1966480836</v>
      </c>
      <c r="AS61" s="182">
        <v>0.21</v>
      </c>
      <c r="AT61" s="166">
        <f t="shared" si="9"/>
        <v>790960.42129609757</v>
      </c>
    </row>
    <row r="62" spans="1:46">
      <c r="A62" s="181">
        <v>45108</v>
      </c>
      <c r="B62" s="166">
        <v>206680.48</v>
      </c>
      <c r="C62" s="166">
        <v>1169823.6400000001</v>
      </c>
      <c r="D62" s="166">
        <v>147868.54</v>
      </c>
      <c r="E62" s="166">
        <v>27999435.130000003</v>
      </c>
      <c r="F62" s="166">
        <v>14676775.269999998</v>
      </c>
      <c r="G62" s="166">
        <v>9557250.4700000007</v>
      </c>
      <c r="H62" s="164">
        <v>0</v>
      </c>
      <c r="I62" s="164">
        <v>1.0800000000000001E-2</v>
      </c>
      <c r="J62" s="164">
        <v>1.83E-2</v>
      </c>
      <c r="K62" s="164">
        <v>2.1100000000000001E-2</v>
      </c>
      <c r="L62" s="164">
        <v>2.7699999999999999E-2</v>
      </c>
      <c r="M62" s="164">
        <v>1.95E-2</v>
      </c>
      <c r="N62" s="163">
        <f t="shared" si="10"/>
        <v>0</v>
      </c>
      <c r="O62" s="166">
        <f t="shared" si="10"/>
        <v>1052.8412760000001</v>
      </c>
      <c r="P62" s="166">
        <f t="shared" si="10"/>
        <v>225.49952350000001</v>
      </c>
      <c r="Q62" s="166">
        <f t="shared" si="10"/>
        <v>49232.340103583345</v>
      </c>
      <c r="R62" s="166">
        <f t="shared" si="10"/>
        <v>33878.889581583331</v>
      </c>
      <c r="S62" s="166">
        <f t="shared" si="10"/>
        <v>15530.532013750002</v>
      </c>
      <c r="T62" s="164">
        <v>0</v>
      </c>
      <c r="U62" s="164">
        <v>6.6699999999999995E-2</v>
      </c>
      <c r="V62" s="164">
        <v>6.6699999999999995E-2</v>
      </c>
      <c r="W62" s="164">
        <v>6.6699999999999995E-2</v>
      </c>
      <c r="X62" s="164">
        <v>6.6699999999999995E-2</v>
      </c>
      <c r="Y62" s="164">
        <v>6.6699999999999995E-2</v>
      </c>
      <c r="Z62" s="177">
        <f t="shared" si="12"/>
        <v>0</v>
      </c>
      <c r="AA62" s="177">
        <f t="shared" si="12"/>
        <v>6502.2697323333341</v>
      </c>
      <c r="AB62" s="177">
        <f t="shared" si="12"/>
        <v>821.90263483333331</v>
      </c>
      <c r="AC62" s="177">
        <f t="shared" si="12"/>
        <v>155630.19359758333</v>
      </c>
      <c r="AD62" s="177">
        <f t="shared" si="12"/>
        <v>81578.409209083315</v>
      </c>
      <c r="AE62" s="177">
        <f t="shared" si="12"/>
        <v>53122.383862416667</v>
      </c>
      <c r="AF62" s="178">
        <f t="shared" si="13"/>
        <v>0</v>
      </c>
      <c r="AG62" s="178">
        <f t="shared" si="13"/>
        <v>-5449.428456333334</v>
      </c>
      <c r="AH62" s="178">
        <f t="shared" si="13"/>
        <v>-596.4031113333333</v>
      </c>
      <c r="AI62" s="178">
        <f t="shared" si="13"/>
        <v>-106397.85349399998</v>
      </c>
      <c r="AJ62" s="178">
        <f t="shared" si="13"/>
        <v>-47699.519627499983</v>
      </c>
      <c r="AK62" s="178">
        <f t="shared" si="13"/>
        <v>-37591.851848666665</v>
      </c>
      <c r="AL62" s="163">
        <f t="shared" si="14"/>
        <v>0</v>
      </c>
      <c r="AM62" s="163">
        <f t="shared" si="14"/>
        <v>-108947.54052975003</v>
      </c>
      <c r="AN62" s="163">
        <f t="shared" si="14"/>
        <v>-4174.0045453333323</v>
      </c>
      <c r="AO62" s="163">
        <f t="shared" si="14"/>
        <v>-2882690.0435900004</v>
      </c>
      <c r="AP62" s="163">
        <f t="shared" si="14"/>
        <v>-508003.14210749994</v>
      </c>
      <c r="AQ62" s="163">
        <f t="shared" si="14"/>
        <v>-460398.52241333335</v>
      </c>
      <c r="AR62" s="163">
        <f t="shared" si="4"/>
        <v>-3964213.2531859167</v>
      </c>
      <c r="AS62" s="182">
        <v>0.21</v>
      </c>
      <c r="AT62" s="166">
        <f t="shared" si="9"/>
        <v>832484.78316904244</v>
      </c>
    </row>
    <row r="63" spans="1:46">
      <c r="A63" s="181">
        <v>45139</v>
      </c>
      <c r="B63" s="166">
        <v>206680.48</v>
      </c>
      <c r="C63" s="166">
        <v>1169823.6400000001</v>
      </c>
      <c r="D63" s="166">
        <v>147868.54</v>
      </c>
      <c r="E63" s="166">
        <v>27999435.130000003</v>
      </c>
      <c r="F63" s="166">
        <v>14679361.719999997</v>
      </c>
      <c r="G63" s="166">
        <v>9322055.5199999996</v>
      </c>
      <c r="H63" s="164">
        <v>0</v>
      </c>
      <c r="I63" s="164">
        <v>1.0800000000000001E-2</v>
      </c>
      <c r="J63" s="164">
        <v>1.83E-2</v>
      </c>
      <c r="K63" s="164">
        <v>2.1100000000000001E-2</v>
      </c>
      <c r="L63" s="164">
        <v>2.7699999999999999E-2</v>
      </c>
      <c r="M63" s="164">
        <v>1.95E-2</v>
      </c>
      <c r="N63" s="163">
        <f t="shared" si="10"/>
        <v>0</v>
      </c>
      <c r="O63" s="166">
        <f t="shared" si="10"/>
        <v>1052.8412760000001</v>
      </c>
      <c r="P63" s="166">
        <f t="shared" si="10"/>
        <v>225.49952350000001</v>
      </c>
      <c r="Q63" s="166">
        <f t="shared" si="10"/>
        <v>49232.340103583345</v>
      </c>
      <c r="R63" s="166">
        <f t="shared" si="10"/>
        <v>33884.859970333324</v>
      </c>
      <c r="S63" s="166">
        <f t="shared" si="10"/>
        <v>15148.340219999998</v>
      </c>
      <c r="T63" s="164">
        <v>0</v>
      </c>
      <c r="U63" s="164">
        <v>6.6699999999999995E-2</v>
      </c>
      <c r="V63" s="164">
        <v>6.6699999999999995E-2</v>
      </c>
      <c r="W63" s="164">
        <v>6.6699999999999995E-2</v>
      </c>
      <c r="X63" s="164">
        <v>6.6699999999999995E-2</v>
      </c>
      <c r="Y63" s="164">
        <v>6.6699999999999995E-2</v>
      </c>
      <c r="Z63" s="177">
        <f t="shared" si="12"/>
        <v>0</v>
      </c>
      <c r="AA63" s="177">
        <f t="shared" si="12"/>
        <v>6502.2697323333341</v>
      </c>
      <c r="AB63" s="177">
        <f t="shared" si="12"/>
        <v>821.90263483333331</v>
      </c>
      <c r="AC63" s="177">
        <f t="shared" si="12"/>
        <v>155630.19359758333</v>
      </c>
      <c r="AD63" s="177">
        <f t="shared" si="12"/>
        <v>81592.785560333316</v>
      </c>
      <c r="AE63" s="177">
        <f t="shared" si="12"/>
        <v>51815.091931999988</v>
      </c>
      <c r="AF63" s="178">
        <f t="shared" si="13"/>
        <v>0</v>
      </c>
      <c r="AG63" s="178">
        <f t="shared" si="13"/>
        <v>-5449.428456333334</v>
      </c>
      <c r="AH63" s="178">
        <f t="shared" si="13"/>
        <v>-596.4031113333333</v>
      </c>
      <c r="AI63" s="178">
        <f t="shared" si="13"/>
        <v>-106397.85349399998</v>
      </c>
      <c r="AJ63" s="178">
        <f t="shared" si="13"/>
        <v>-47707.925589999992</v>
      </c>
      <c r="AK63" s="178">
        <f t="shared" si="13"/>
        <v>-36666.75171199999</v>
      </c>
      <c r="AL63" s="163">
        <f t="shared" si="14"/>
        <v>0</v>
      </c>
      <c r="AM63" s="163">
        <f t="shared" si="14"/>
        <v>-114396.96898608336</v>
      </c>
      <c r="AN63" s="163">
        <f t="shared" si="14"/>
        <v>-4770.4076566666654</v>
      </c>
      <c r="AO63" s="163">
        <f t="shared" si="14"/>
        <v>-2989087.8970840005</v>
      </c>
      <c r="AP63" s="163">
        <f t="shared" si="14"/>
        <v>-555711.06769749988</v>
      </c>
      <c r="AQ63" s="163">
        <f t="shared" si="14"/>
        <v>-497065.27412533335</v>
      </c>
      <c r="AR63" s="163">
        <f t="shared" si="4"/>
        <v>-4161031.6155495839</v>
      </c>
      <c r="AS63" s="182">
        <v>0.21</v>
      </c>
      <c r="AT63" s="166">
        <f t="shared" si="9"/>
        <v>873816.63926541258</v>
      </c>
    </row>
    <row r="64" spans="1:46">
      <c r="A64" s="181">
        <v>45170</v>
      </c>
      <c r="B64" s="166">
        <v>206680.48</v>
      </c>
      <c r="C64" s="166">
        <v>1169823.6400000001</v>
      </c>
      <c r="D64" s="166">
        <v>162969.32999999999</v>
      </c>
      <c r="E64" s="166">
        <v>36891940.640000001</v>
      </c>
      <c r="F64" s="166">
        <v>16002245.999999998</v>
      </c>
      <c r="G64" s="166">
        <v>9985366.959999999</v>
      </c>
      <c r="H64" s="164">
        <v>0</v>
      </c>
      <c r="I64" s="164">
        <v>1.0800000000000001E-2</v>
      </c>
      <c r="J64" s="164">
        <v>1.83E-2</v>
      </c>
      <c r="K64" s="164">
        <v>2.1100000000000001E-2</v>
      </c>
      <c r="L64" s="164">
        <v>2.7699999999999999E-2</v>
      </c>
      <c r="M64" s="164">
        <v>1.95E-2</v>
      </c>
      <c r="N64" s="163">
        <f t="shared" si="10"/>
        <v>0</v>
      </c>
      <c r="O64" s="166">
        <f t="shared" si="10"/>
        <v>1052.8412760000001</v>
      </c>
      <c r="P64" s="166">
        <f t="shared" si="10"/>
        <v>248.52822824999998</v>
      </c>
      <c r="Q64" s="166">
        <f t="shared" si="10"/>
        <v>64868.328958666672</v>
      </c>
      <c r="R64" s="166">
        <f t="shared" si="10"/>
        <v>36938.517849999997</v>
      </c>
      <c r="S64" s="166">
        <f t="shared" si="10"/>
        <v>16226.221309999999</v>
      </c>
      <c r="T64" s="164">
        <v>0</v>
      </c>
      <c r="U64" s="164">
        <v>6.6699999999999995E-2</v>
      </c>
      <c r="V64" s="164">
        <v>6.6699999999999995E-2</v>
      </c>
      <c r="W64" s="164">
        <v>6.6699999999999995E-2</v>
      </c>
      <c r="X64" s="164">
        <v>6.6699999999999995E-2</v>
      </c>
      <c r="Y64" s="164">
        <v>6.6699999999999995E-2</v>
      </c>
      <c r="Z64" s="177">
        <f t="shared" si="12"/>
        <v>0</v>
      </c>
      <c r="AA64" s="177">
        <f t="shared" si="12"/>
        <v>6502.2697323333341</v>
      </c>
      <c r="AB64" s="177">
        <f t="shared" si="12"/>
        <v>905.83785924999984</v>
      </c>
      <c r="AC64" s="177">
        <f t="shared" si="12"/>
        <v>205057.70339066666</v>
      </c>
      <c r="AD64" s="177">
        <f t="shared" si="12"/>
        <v>88945.817349999983</v>
      </c>
      <c r="AE64" s="177">
        <f t="shared" si="12"/>
        <v>55501.998019333325</v>
      </c>
      <c r="AF64" s="178">
        <f t="shared" si="13"/>
        <v>0</v>
      </c>
      <c r="AG64" s="178">
        <f t="shared" si="13"/>
        <v>-5449.428456333334</v>
      </c>
      <c r="AH64" s="178">
        <f t="shared" si="13"/>
        <v>-657.30963099999985</v>
      </c>
      <c r="AI64" s="178">
        <f t="shared" si="13"/>
        <v>-140189.37443199998</v>
      </c>
      <c r="AJ64" s="178">
        <f t="shared" si="13"/>
        <v>-52007.299499999986</v>
      </c>
      <c r="AK64" s="178">
        <f t="shared" si="13"/>
        <v>-39275.776709333324</v>
      </c>
      <c r="AL64" s="163">
        <f t="shared" si="14"/>
        <v>0</v>
      </c>
      <c r="AM64" s="163">
        <f t="shared" si="14"/>
        <v>-119846.3974424167</v>
      </c>
      <c r="AN64" s="163">
        <f t="shared" si="14"/>
        <v>-5427.7172876666655</v>
      </c>
      <c r="AO64" s="163">
        <f t="shared" si="14"/>
        <v>-3129277.2715160004</v>
      </c>
      <c r="AP64" s="163">
        <f t="shared" si="14"/>
        <v>-607718.36719749984</v>
      </c>
      <c r="AQ64" s="163">
        <f t="shared" si="14"/>
        <v>-536341.0508346667</v>
      </c>
      <c r="AR64" s="163">
        <f t="shared" si="4"/>
        <v>-4398610.8042782508</v>
      </c>
      <c r="AS64" s="182">
        <v>0.21</v>
      </c>
      <c r="AT64" s="166">
        <f t="shared" si="9"/>
        <v>923708.26889843261</v>
      </c>
    </row>
    <row r="65" spans="1:46">
      <c r="A65" s="181">
        <v>45200</v>
      </c>
      <c r="B65" s="166">
        <v>206680.48</v>
      </c>
      <c r="C65" s="166">
        <v>1169823.6399999999</v>
      </c>
      <c r="D65" s="166">
        <v>162969.32999999999</v>
      </c>
      <c r="E65" s="166">
        <v>36923325.219999999</v>
      </c>
      <c r="F65" s="166">
        <v>16016248.359999999</v>
      </c>
      <c r="G65" s="166">
        <v>9991238.6099999994</v>
      </c>
      <c r="H65" s="164">
        <v>0</v>
      </c>
      <c r="I65" s="164">
        <v>1.0800000000000001E-2</v>
      </c>
      <c r="J65" s="164">
        <v>1.83E-2</v>
      </c>
      <c r="K65" s="164">
        <v>2.1100000000000001E-2</v>
      </c>
      <c r="L65" s="164">
        <v>2.7699999999999999E-2</v>
      </c>
      <c r="M65" s="164">
        <v>1.95E-2</v>
      </c>
      <c r="N65" s="163">
        <f t="shared" si="10"/>
        <v>0</v>
      </c>
      <c r="O65" s="166">
        <f t="shared" si="10"/>
        <v>1052.8412759999999</v>
      </c>
      <c r="P65" s="166">
        <f t="shared" si="10"/>
        <v>248.52822824999998</v>
      </c>
      <c r="Q65" s="166">
        <f t="shared" si="10"/>
        <v>64923.513511833335</v>
      </c>
      <c r="R65" s="166">
        <f t="shared" si="10"/>
        <v>36970.839964333332</v>
      </c>
      <c r="S65" s="166">
        <f t="shared" si="10"/>
        <v>16235.762741249999</v>
      </c>
      <c r="T65" s="164">
        <v>0</v>
      </c>
      <c r="U65" s="164">
        <v>6.6699999999999995E-2</v>
      </c>
      <c r="V65" s="164">
        <v>6.6699999999999995E-2</v>
      </c>
      <c r="W65" s="164">
        <v>6.6699999999999995E-2</v>
      </c>
      <c r="X65" s="164">
        <v>6.6699999999999995E-2</v>
      </c>
      <c r="Y65" s="164">
        <v>6.6699999999999995E-2</v>
      </c>
      <c r="Z65" s="177">
        <f t="shared" si="12"/>
        <v>0</v>
      </c>
      <c r="AA65" s="177">
        <f t="shared" si="12"/>
        <v>6502.2697323333332</v>
      </c>
      <c r="AB65" s="177">
        <f t="shared" si="12"/>
        <v>905.83785924999984</v>
      </c>
      <c r="AC65" s="177">
        <f t="shared" si="12"/>
        <v>205232.14934783333</v>
      </c>
      <c r="AD65" s="177">
        <f t="shared" si="12"/>
        <v>89023.647134333325</v>
      </c>
      <c r="AE65" s="177">
        <f t="shared" si="12"/>
        <v>55534.634607249995</v>
      </c>
      <c r="AF65" s="178">
        <f t="shared" si="13"/>
        <v>0</v>
      </c>
      <c r="AG65" s="178">
        <f t="shared" si="13"/>
        <v>-5449.4284563333331</v>
      </c>
      <c r="AH65" s="178">
        <f t="shared" si="13"/>
        <v>-657.30963099999985</v>
      </c>
      <c r="AI65" s="178">
        <f t="shared" si="13"/>
        <v>-140308.635836</v>
      </c>
      <c r="AJ65" s="178">
        <f t="shared" si="13"/>
        <v>-52052.807169999993</v>
      </c>
      <c r="AK65" s="178">
        <f t="shared" si="13"/>
        <v>-39298.871865999994</v>
      </c>
      <c r="AL65" s="163">
        <f t="shared" si="14"/>
        <v>0</v>
      </c>
      <c r="AM65" s="163">
        <f t="shared" si="14"/>
        <v>-125295.82589875003</v>
      </c>
      <c r="AN65" s="163">
        <f t="shared" si="14"/>
        <v>-6085.0269186666656</v>
      </c>
      <c r="AO65" s="163">
        <f t="shared" si="14"/>
        <v>-3269585.9073520005</v>
      </c>
      <c r="AP65" s="163">
        <f t="shared" si="14"/>
        <v>-659771.17436749989</v>
      </c>
      <c r="AQ65" s="163">
        <f t="shared" si="14"/>
        <v>-575639.92270066671</v>
      </c>
      <c r="AR65" s="163">
        <f t="shared" si="4"/>
        <v>-4636377.857237584</v>
      </c>
      <c r="AS65" s="182">
        <v>0.21</v>
      </c>
      <c r="AT65" s="166">
        <f t="shared" si="9"/>
        <v>973639.35001989256</v>
      </c>
    </row>
    <row r="66" spans="1:46">
      <c r="A66" s="181">
        <v>45231</v>
      </c>
      <c r="B66" s="166">
        <v>206718.68</v>
      </c>
      <c r="C66" s="166">
        <v>1169823.6399999999</v>
      </c>
      <c r="D66" s="166">
        <v>156659.34</v>
      </c>
      <c r="E66" s="166">
        <v>37205116.629999995</v>
      </c>
      <c r="F66" s="166">
        <v>17977075.68</v>
      </c>
      <c r="G66" s="166">
        <v>10836577.24</v>
      </c>
      <c r="H66" s="164">
        <v>0</v>
      </c>
      <c r="I66" s="164">
        <v>1.0800000000000001E-2</v>
      </c>
      <c r="J66" s="164">
        <v>1.83E-2</v>
      </c>
      <c r="K66" s="164">
        <v>2.1100000000000001E-2</v>
      </c>
      <c r="L66" s="164">
        <v>2.7699999999999999E-2</v>
      </c>
      <c r="M66" s="164">
        <v>1.95E-2</v>
      </c>
      <c r="N66" s="163">
        <f t="shared" si="10"/>
        <v>0</v>
      </c>
      <c r="O66" s="166">
        <f t="shared" si="10"/>
        <v>1052.8412759999999</v>
      </c>
      <c r="P66" s="166">
        <f t="shared" si="10"/>
        <v>238.90549350000001</v>
      </c>
      <c r="Q66" s="166">
        <f t="shared" si="10"/>
        <v>65418.996741083327</v>
      </c>
      <c r="R66" s="166">
        <f t="shared" si="10"/>
        <v>41497.083028000001</v>
      </c>
      <c r="S66" s="166">
        <f t="shared" si="10"/>
        <v>17609.438015</v>
      </c>
      <c r="T66" s="164">
        <v>0</v>
      </c>
      <c r="U66" s="164">
        <v>6.6699999999999995E-2</v>
      </c>
      <c r="V66" s="164">
        <v>6.6699999999999995E-2</v>
      </c>
      <c r="W66" s="164">
        <v>6.6699999999999995E-2</v>
      </c>
      <c r="X66" s="164">
        <v>6.6699999999999995E-2</v>
      </c>
      <c r="Y66" s="164">
        <v>6.6699999999999995E-2</v>
      </c>
      <c r="Z66" s="177">
        <f t="shared" si="12"/>
        <v>0</v>
      </c>
      <c r="AA66" s="177">
        <f t="shared" si="12"/>
        <v>6502.2697323333332</v>
      </c>
      <c r="AB66" s="177">
        <f t="shared" si="12"/>
        <v>870.76483150000001</v>
      </c>
      <c r="AC66" s="177">
        <f t="shared" si="12"/>
        <v>206798.4399350833</v>
      </c>
      <c r="AD66" s="177">
        <f t="shared" si="12"/>
        <v>99922.578987999994</v>
      </c>
      <c r="AE66" s="177">
        <f t="shared" si="12"/>
        <v>60233.30849233333</v>
      </c>
      <c r="AF66" s="178">
        <f t="shared" si="13"/>
        <v>0</v>
      </c>
      <c r="AG66" s="178">
        <f t="shared" si="13"/>
        <v>-5449.4284563333331</v>
      </c>
      <c r="AH66" s="178">
        <f t="shared" si="13"/>
        <v>-631.85933799999998</v>
      </c>
      <c r="AI66" s="178">
        <f t="shared" si="13"/>
        <v>-141379.44319399996</v>
      </c>
      <c r="AJ66" s="178">
        <f t="shared" si="13"/>
        <v>-58425.495959999993</v>
      </c>
      <c r="AK66" s="178">
        <f t="shared" si="13"/>
        <v>-42623.87047733333</v>
      </c>
      <c r="AL66" s="163">
        <f t="shared" si="14"/>
        <v>0</v>
      </c>
      <c r="AM66" s="163">
        <f t="shared" si="14"/>
        <v>-130745.25435508337</v>
      </c>
      <c r="AN66" s="163">
        <f t="shared" si="14"/>
        <v>-6716.8862566666658</v>
      </c>
      <c r="AO66" s="163">
        <f t="shared" si="14"/>
        <v>-3410965.3505460005</v>
      </c>
      <c r="AP66" s="163">
        <f t="shared" si="14"/>
        <v>-718196.67032749986</v>
      </c>
      <c r="AQ66" s="163">
        <f t="shared" si="14"/>
        <v>-618263.79317800002</v>
      </c>
      <c r="AR66" s="163">
        <f t="shared" si="4"/>
        <v>-4884887.9546632506</v>
      </c>
      <c r="AS66" s="182">
        <v>0.21</v>
      </c>
      <c r="AT66" s="166">
        <f t="shared" si="9"/>
        <v>1025826.4704792826</v>
      </c>
    </row>
    <row r="67" spans="1:46">
      <c r="A67" s="181">
        <v>45261</v>
      </c>
      <c r="B67" s="166">
        <v>279834.98</v>
      </c>
      <c r="C67" s="166">
        <v>1169823.6400000001</v>
      </c>
      <c r="D67" s="166">
        <v>156659.34</v>
      </c>
      <c r="E67" s="166">
        <v>37229004.549999997</v>
      </c>
      <c r="F67" s="166">
        <v>18393525.959999997</v>
      </c>
      <c r="G67" s="166">
        <v>10350259.33</v>
      </c>
      <c r="H67" s="164">
        <v>0</v>
      </c>
      <c r="I67" s="164">
        <v>1.0800000000000001E-2</v>
      </c>
      <c r="J67" s="164">
        <v>1.83E-2</v>
      </c>
      <c r="K67" s="164">
        <v>2.1100000000000001E-2</v>
      </c>
      <c r="L67" s="164">
        <v>2.7699999999999999E-2</v>
      </c>
      <c r="M67" s="164">
        <v>1.95E-2</v>
      </c>
      <c r="N67" s="163">
        <f t="shared" si="10"/>
        <v>0</v>
      </c>
      <c r="O67" s="166">
        <f t="shared" si="10"/>
        <v>1052.8412760000001</v>
      </c>
      <c r="P67" s="166">
        <f t="shared" si="10"/>
        <v>238.90549350000001</v>
      </c>
      <c r="Q67" s="166">
        <f t="shared" si="10"/>
        <v>65460.999667083328</v>
      </c>
      <c r="R67" s="166">
        <f t="shared" si="10"/>
        <v>42458.38909099999</v>
      </c>
      <c r="S67" s="166">
        <f t="shared" si="10"/>
        <v>16819.171411250001</v>
      </c>
      <c r="T67" s="164">
        <v>0</v>
      </c>
      <c r="U67" s="164">
        <v>6.6699999999999995E-2</v>
      </c>
      <c r="V67" s="164">
        <v>6.6699999999999995E-2</v>
      </c>
      <c r="W67" s="164">
        <v>6.6699999999999995E-2</v>
      </c>
      <c r="X67" s="164">
        <v>6.6699999999999995E-2</v>
      </c>
      <c r="Y67" s="164">
        <v>6.6699999999999995E-2</v>
      </c>
      <c r="Z67" s="177">
        <f t="shared" si="12"/>
        <v>0</v>
      </c>
      <c r="AA67" s="177">
        <f t="shared" si="12"/>
        <v>6502.2697323333341</v>
      </c>
      <c r="AB67" s="177">
        <f t="shared" si="12"/>
        <v>870.76483150000001</v>
      </c>
      <c r="AC67" s="177">
        <f t="shared" si="12"/>
        <v>206931.21695708332</v>
      </c>
      <c r="AD67" s="177">
        <f t="shared" si="12"/>
        <v>102237.34846099997</v>
      </c>
      <c r="AE67" s="177">
        <f t="shared" si="12"/>
        <v>57530.191442583331</v>
      </c>
      <c r="AF67" s="178">
        <f t="shared" si="13"/>
        <v>0</v>
      </c>
      <c r="AG67" s="178">
        <f t="shared" si="13"/>
        <v>-5449.428456333334</v>
      </c>
      <c r="AH67" s="178">
        <f t="shared" si="13"/>
        <v>-631.85933799999998</v>
      </c>
      <c r="AI67" s="178">
        <f t="shared" si="13"/>
        <v>-141470.21729</v>
      </c>
      <c r="AJ67" s="178">
        <f t="shared" si="13"/>
        <v>-59778.959369999982</v>
      </c>
      <c r="AK67" s="178">
        <f t="shared" si="13"/>
        <v>-40711.020031333333</v>
      </c>
      <c r="AL67" s="163">
        <f t="shared" si="14"/>
        <v>0</v>
      </c>
      <c r="AM67" s="163">
        <f t="shared" si="14"/>
        <v>-136194.68281141669</v>
      </c>
      <c r="AN67" s="163">
        <f t="shared" si="14"/>
        <v>-7348.745594666666</v>
      </c>
      <c r="AO67" s="163">
        <f t="shared" si="14"/>
        <v>-3552435.5678360006</v>
      </c>
      <c r="AP67" s="163">
        <f t="shared" si="14"/>
        <v>-777975.6296974998</v>
      </c>
      <c r="AQ67" s="163">
        <f t="shared" si="14"/>
        <v>-658974.81320933334</v>
      </c>
      <c r="AR67" s="163">
        <f t="shared" si="4"/>
        <v>-5132929.4391489169</v>
      </c>
      <c r="AS67" s="182">
        <v>0.21</v>
      </c>
      <c r="AT67" s="166">
        <f t="shared" si="9"/>
        <v>1077915.1822212725</v>
      </c>
    </row>
    <row r="69" spans="1:46">
      <c r="AG69" s="120" t="s">
        <v>485</v>
      </c>
    </row>
    <row r="70" spans="1:46">
      <c r="AF70" s="120">
        <v>2023</v>
      </c>
      <c r="AG70" s="183">
        <f>SUM(AF56:AK67)</f>
        <v>-2481584.3841762487</v>
      </c>
    </row>
  </sheetData>
  <mergeCells count="8">
    <mergeCell ref="AL5:AQ5"/>
    <mergeCell ref="AR5:AT5"/>
    <mergeCell ref="B5:G5"/>
    <mergeCell ref="H5:M5"/>
    <mergeCell ref="N5:S5"/>
    <mergeCell ref="T5:Y5"/>
    <mergeCell ref="Z5:AE5"/>
    <mergeCell ref="AF5:A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76DA4-44D7-4DFC-9475-F5AABFB648D1}">
  <sheetPr>
    <tabColor theme="9" tint="0.59999389629810485"/>
  </sheetPr>
  <dimension ref="A1:I37"/>
  <sheetViews>
    <sheetView topLeftCell="A9" workbookViewId="0">
      <selection activeCell="D17" sqref="D17"/>
    </sheetView>
  </sheetViews>
  <sheetFormatPr defaultRowHeight="14.4"/>
  <cols>
    <col min="1" max="1" width="6.44140625" bestFit="1" customWidth="1"/>
    <col min="2" max="2" width="48.44140625" bestFit="1" customWidth="1"/>
    <col min="3" max="3" width="18.5546875" bestFit="1" customWidth="1"/>
    <col min="4" max="4" width="28.5546875" bestFit="1" customWidth="1"/>
    <col min="5" max="5" width="11.33203125" bestFit="1" customWidth="1"/>
    <col min="6" max="6" width="14.33203125" bestFit="1" customWidth="1"/>
    <col min="7" max="7" width="6.6640625" bestFit="1" customWidth="1"/>
    <col min="8" max="8" width="7.6640625" bestFit="1" customWidth="1"/>
    <col min="9" max="9" width="9.33203125" bestFit="1" customWidth="1"/>
  </cols>
  <sheetData>
    <row r="1" spans="1:9">
      <c r="B1" s="45" t="s">
        <v>270</v>
      </c>
      <c r="C1" s="45"/>
      <c r="D1" s="45"/>
      <c r="E1" s="45"/>
      <c r="F1" s="45"/>
      <c r="G1" s="45"/>
      <c r="H1" s="45"/>
      <c r="I1" s="45"/>
    </row>
    <row r="2" spans="1:9">
      <c r="B2" s="45" t="s">
        <v>271</v>
      </c>
      <c r="C2" s="45"/>
      <c r="D2" s="45"/>
      <c r="E2" s="45"/>
      <c r="F2" s="45"/>
      <c r="G2" s="45"/>
      <c r="H2" s="45"/>
      <c r="I2" s="45"/>
    </row>
    <row r="3" spans="1:9">
      <c r="B3" s="46" t="s">
        <v>5</v>
      </c>
      <c r="C3" s="46"/>
      <c r="D3" s="46"/>
      <c r="E3" s="46"/>
      <c r="F3" s="46"/>
      <c r="G3" s="46"/>
      <c r="H3" s="46"/>
      <c r="I3" s="46"/>
    </row>
    <row r="4" spans="1:9">
      <c r="A4" s="45"/>
      <c r="B4" s="45"/>
      <c r="C4" s="45"/>
      <c r="D4" s="47" t="s">
        <v>272</v>
      </c>
      <c r="E4" s="45"/>
      <c r="F4" s="45"/>
      <c r="G4" s="45"/>
      <c r="H4" s="45"/>
    </row>
    <row r="5" spans="1:9">
      <c r="A5" s="48"/>
      <c r="B5" s="48"/>
      <c r="C5" s="48"/>
    </row>
    <row r="6" spans="1:9">
      <c r="A6" s="17"/>
      <c r="B6" s="17"/>
      <c r="C6" s="17"/>
    </row>
    <row r="7" spans="1:9" ht="15.6">
      <c r="A7" s="49"/>
      <c r="B7" s="49"/>
      <c r="C7" s="11" t="s">
        <v>8</v>
      </c>
      <c r="D7" s="11" t="s">
        <v>9</v>
      </c>
    </row>
    <row r="8" spans="1:9">
      <c r="A8" s="17"/>
      <c r="B8" s="49"/>
      <c r="C8" s="50"/>
    </row>
    <row r="9" spans="1:9">
      <c r="A9" s="48" t="s">
        <v>6</v>
      </c>
      <c r="B9" s="50" t="s">
        <v>273</v>
      </c>
      <c r="C9" s="50" t="s">
        <v>274</v>
      </c>
    </row>
    <row r="10" spans="1:9" ht="15" thickBot="1">
      <c r="A10" s="51" t="s">
        <v>7</v>
      </c>
      <c r="B10" s="52" t="s">
        <v>275</v>
      </c>
      <c r="C10" s="52" t="s">
        <v>276</v>
      </c>
    </row>
    <row r="11" spans="1:9">
      <c r="A11" s="53">
        <v>1</v>
      </c>
      <c r="B11" s="17"/>
      <c r="C11" s="17"/>
    </row>
    <row r="12" spans="1:9">
      <c r="A12" s="53">
        <f>+A11+1</f>
        <v>2</v>
      </c>
      <c r="B12" s="17" t="s">
        <v>277</v>
      </c>
      <c r="C12" s="54" t="s">
        <v>278</v>
      </c>
      <c r="D12" s="54" t="s">
        <v>278</v>
      </c>
    </row>
    <row r="13" spans="1:9">
      <c r="A13" s="53">
        <f>+A12+1</f>
        <v>3</v>
      </c>
      <c r="B13" s="17" t="s">
        <v>279</v>
      </c>
      <c r="C13" s="54" t="s">
        <v>280</v>
      </c>
      <c r="D13" s="55" t="s">
        <v>281</v>
      </c>
    </row>
    <row r="14" spans="1:9">
      <c r="A14" s="53">
        <f>+A13+1</f>
        <v>4</v>
      </c>
      <c r="B14" s="17" t="s">
        <v>282</v>
      </c>
      <c r="C14" s="54" t="s">
        <v>283</v>
      </c>
      <c r="D14" s="55" t="s">
        <v>580</v>
      </c>
    </row>
    <row r="15" spans="1:9">
      <c r="A15" s="53">
        <f>+A14+1</f>
        <v>5</v>
      </c>
      <c r="B15" s="17" t="s">
        <v>80</v>
      </c>
      <c r="C15" s="54" t="s">
        <v>284</v>
      </c>
      <c r="D15" s="55" t="s">
        <v>285</v>
      </c>
    </row>
    <row r="16" spans="1:9">
      <c r="A16" s="53">
        <v>6</v>
      </c>
      <c r="B16" s="17"/>
      <c r="C16" s="17"/>
    </row>
    <row r="17" spans="1:4">
      <c r="A17" s="53">
        <v>7</v>
      </c>
      <c r="B17" s="49" t="s">
        <v>286</v>
      </c>
      <c r="C17" s="28"/>
    </row>
    <row r="18" spans="1:4">
      <c r="A18" s="53">
        <v>8</v>
      </c>
      <c r="B18" s="56" t="s">
        <v>287</v>
      </c>
      <c r="C18" s="28"/>
    </row>
    <row r="19" spans="1:4">
      <c r="A19" s="53">
        <f t="shared" ref="A19:A34" si="0">A18+1</f>
        <v>9</v>
      </c>
      <c r="B19" s="17" t="s">
        <v>288</v>
      </c>
      <c r="C19" s="54" t="s">
        <v>289</v>
      </c>
      <c r="D19" s="54" t="s">
        <v>289</v>
      </c>
    </row>
    <row r="20" spans="1:4">
      <c r="A20" s="53">
        <f t="shared" si="0"/>
        <v>10</v>
      </c>
      <c r="B20" s="17" t="s">
        <v>290</v>
      </c>
      <c r="C20" s="54" t="s">
        <v>291</v>
      </c>
      <c r="D20" s="54" t="s">
        <v>291</v>
      </c>
    </row>
    <row r="21" spans="1:4">
      <c r="A21" s="53">
        <f t="shared" si="0"/>
        <v>11</v>
      </c>
      <c r="B21" s="17" t="s">
        <v>292</v>
      </c>
      <c r="C21" s="54" t="s">
        <v>293</v>
      </c>
      <c r="D21" s="55" t="s">
        <v>294</v>
      </c>
    </row>
    <row r="22" spans="1:4">
      <c r="A22" s="53">
        <f t="shared" si="0"/>
        <v>12</v>
      </c>
      <c r="B22" s="17" t="s">
        <v>264</v>
      </c>
      <c r="C22" s="28"/>
    </row>
    <row r="23" spans="1:4">
      <c r="A23" s="53">
        <f t="shared" si="0"/>
        <v>13</v>
      </c>
      <c r="B23" s="17" t="s">
        <v>295</v>
      </c>
      <c r="C23" s="28"/>
    </row>
    <row r="24" spans="1:4">
      <c r="A24" s="53">
        <f t="shared" si="0"/>
        <v>14</v>
      </c>
      <c r="B24" s="17" t="s">
        <v>296</v>
      </c>
      <c r="C24" s="28"/>
    </row>
    <row r="25" spans="1:4">
      <c r="A25" s="53">
        <f t="shared" si="0"/>
        <v>15</v>
      </c>
      <c r="B25" s="17"/>
      <c r="C25" s="28"/>
    </row>
    <row r="26" spans="1:4">
      <c r="A26" s="53">
        <f t="shared" si="0"/>
        <v>16</v>
      </c>
      <c r="B26" s="17"/>
      <c r="C26" s="57"/>
    </row>
    <row r="27" spans="1:4">
      <c r="A27" s="53">
        <f t="shared" si="0"/>
        <v>17</v>
      </c>
      <c r="B27" s="49" t="s">
        <v>297</v>
      </c>
      <c r="C27" s="57"/>
    </row>
    <row r="28" spans="1:4">
      <c r="A28" s="53">
        <f t="shared" si="0"/>
        <v>18</v>
      </c>
      <c r="B28" s="17" t="s">
        <v>298</v>
      </c>
      <c r="C28" s="57" t="s">
        <v>299</v>
      </c>
      <c r="D28" s="57" t="s">
        <v>299</v>
      </c>
    </row>
    <row r="29" spans="1:4">
      <c r="A29" s="53">
        <f t="shared" si="0"/>
        <v>19</v>
      </c>
      <c r="B29" s="17" t="s">
        <v>300</v>
      </c>
      <c r="C29" s="57" t="s">
        <v>299</v>
      </c>
      <c r="D29" s="57" t="s">
        <v>299</v>
      </c>
    </row>
    <row r="30" spans="1:4">
      <c r="A30" s="53">
        <f t="shared" si="0"/>
        <v>20</v>
      </c>
      <c r="B30" s="17" t="s">
        <v>301</v>
      </c>
      <c r="C30" s="57" t="s">
        <v>299</v>
      </c>
      <c r="D30" s="57" t="s">
        <v>299</v>
      </c>
    </row>
    <row r="31" spans="1:4">
      <c r="A31" s="53">
        <f t="shared" si="0"/>
        <v>21</v>
      </c>
      <c r="B31" s="17" t="s">
        <v>302</v>
      </c>
      <c r="C31" s="57" t="s">
        <v>299</v>
      </c>
      <c r="D31" s="57" t="s">
        <v>299</v>
      </c>
    </row>
    <row r="32" spans="1:4">
      <c r="A32" s="53">
        <f t="shared" si="0"/>
        <v>22</v>
      </c>
      <c r="B32" s="17" t="s">
        <v>303</v>
      </c>
      <c r="C32" s="57" t="s">
        <v>299</v>
      </c>
      <c r="D32" s="57" t="s">
        <v>299</v>
      </c>
    </row>
    <row r="33" spans="1:3">
      <c r="A33" s="53">
        <f t="shared" si="0"/>
        <v>23</v>
      </c>
      <c r="B33" s="17" t="s">
        <v>160</v>
      </c>
      <c r="C33" s="58"/>
    </row>
    <row r="34" spans="1:3">
      <c r="A34" s="53">
        <f t="shared" si="0"/>
        <v>24</v>
      </c>
      <c r="B34" s="59" t="s">
        <v>304</v>
      </c>
      <c r="C34" s="28"/>
    </row>
    <row r="37" spans="1:3">
      <c r="A37" s="1" t="s">
        <v>268</v>
      </c>
      <c r="B37" s="1" t="s">
        <v>269</v>
      </c>
      <c r="C37"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C3997-EFFE-40E4-A4A6-8A114386D4AD}">
  <sheetPr>
    <tabColor theme="9" tint="0.59999389629810485"/>
  </sheetPr>
  <dimension ref="A1:J117"/>
  <sheetViews>
    <sheetView workbookViewId="0">
      <selection activeCell="H23" sqref="H23"/>
    </sheetView>
  </sheetViews>
  <sheetFormatPr defaultRowHeight="14.4"/>
  <cols>
    <col min="1" max="1" width="7" bestFit="1" customWidth="1"/>
    <col min="2" max="2" width="42.88671875" customWidth="1"/>
    <col min="3" max="3" width="15.44140625" bestFit="1" customWidth="1"/>
    <col min="4" max="4" width="10.6640625" bestFit="1" customWidth="1"/>
    <col min="5" max="5" width="27.44140625" customWidth="1"/>
    <col min="6" max="6" width="27.5546875" customWidth="1"/>
    <col min="7" max="7" width="17.5546875" bestFit="1" customWidth="1"/>
    <col min="8" max="8" width="28" customWidth="1"/>
    <col min="9" max="9" width="18.5546875" bestFit="1" customWidth="1"/>
    <col min="10" max="10" width="28.5546875" bestFit="1" customWidth="1"/>
  </cols>
  <sheetData>
    <row r="1" spans="1:10">
      <c r="A1" s="60"/>
      <c r="B1" s="61" t="s">
        <v>305</v>
      </c>
      <c r="C1" s="62"/>
      <c r="D1" s="17"/>
      <c r="F1" s="62"/>
      <c r="G1" s="17"/>
      <c r="H1" s="62"/>
      <c r="I1" s="62"/>
    </row>
    <row r="2" spans="1:10">
      <c r="A2" s="63"/>
      <c r="B2" s="64" t="s">
        <v>306</v>
      </c>
      <c r="C2" s="62"/>
      <c r="D2" s="62"/>
      <c r="F2" s="62"/>
      <c r="G2" s="17"/>
      <c r="H2" s="62"/>
      <c r="I2" s="62"/>
    </row>
    <row r="3" spans="1:10">
      <c r="A3" s="63"/>
      <c r="B3" s="65" t="s">
        <v>5</v>
      </c>
      <c r="C3" s="62"/>
      <c r="D3" s="62"/>
      <c r="F3" s="62"/>
      <c r="G3" s="17"/>
      <c r="H3" s="62"/>
      <c r="I3" s="66" t="s">
        <v>307</v>
      </c>
    </row>
    <row r="4" spans="1:10">
      <c r="A4" s="63"/>
      <c r="B4" s="17"/>
      <c r="C4" s="62"/>
      <c r="D4" s="62"/>
      <c r="E4" s="62"/>
      <c r="F4" s="62"/>
      <c r="G4" s="62"/>
      <c r="H4" s="62"/>
      <c r="I4" s="62"/>
    </row>
    <row r="5" spans="1:10">
      <c r="A5" s="63"/>
      <c r="B5" s="67"/>
      <c r="C5" s="268" t="s">
        <v>308</v>
      </c>
      <c r="D5" s="269"/>
      <c r="E5" s="269"/>
      <c r="F5" s="269"/>
      <c r="G5" s="270"/>
      <c r="H5" s="68" t="s">
        <v>309</v>
      </c>
      <c r="I5" s="68" t="s">
        <v>310</v>
      </c>
    </row>
    <row r="6" spans="1:10">
      <c r="A6" s="63"/>
      <c r="B6" s="67"/>
      <c r="C6" s="17"/>
      <c r="D6" s="17"/>
      <c r="E6" s="17"/>
      <c r="F6" s="17"/>
      <c r="G6" s="17"/>
      <c r="H6" s="17"/>
      <c r="I6" s="17"/>
    </row>
    <row r="7" spans="1:10" ht="27">
      <c r="A7" s="69" t="s">
        <v>311</v>
      </c>
      <c r="B7" s="70" t="s">
        <v>312</v>
      </c>
      <c r="C7" s="70" t="s">
        <v>313</v>
      </c>
      <c r="D7" s="70" t="s">
        <v>314</v>
      </c>
      <c r="E7" s="70" t="s">
        <v>315</v>
      </c>
      <c r="F7" s="70" t="s">
        <v>316</v>
      </c>
      <c r="G7" s="71" t="s">
        <v>317</v>
      </c>
      <c r="H7" s="70" t="s">
        <v>318</v>
      </c>
      <c r="I7" s="70" t="s">
        <v>319</v>
      </c>
    </row>
    <row r="8" spans="1:10">
      <c r="A8" s="63"/>
      <c r="B8" s="72" t="s">
        <v>275</v>
      </c>
      <c r="C8" s="72" t="s">
        <v>276</v>
      </c>
      <c r="D8" s="72" t="s">
        <v>320</v>
      </c>
      <c r="E8" s="70" t="s">
        <v>321</v>
      </c>
      <c r="F8" s="70" t="s">
        <v>322</v>
      </c>
      <c r="G8" s="70" t="s">
        <v>323</v>
      </c>
      <c r="H8" s="70" t="s">
        <v>324</v>
      </c>
      <c r="I8" s="73" t="s">
        <v>325</v>
      </c>
    </row>
    <row r="9" spans="1:10" ht="15.6">
      <c r="A9" s="63"/>
      <c r="B9" s="74" t="s">
        <v>326</v>
      </c>
      <c r="C9" s="72" t="s">
        <v>327</v>
      </c>
      <c r="D9" s="72" t="s">
        <v>328</v>
      </c>
      <c r="E9" s="72" t="s">
        <v>329</v>
      </c>
      <c r="F9" s="70" t="s">
        <v>330</v>
      </c>
      <c r="G9" s="72" t="s">
        <v>331</v>
      </c>
      <c r="H9" s="72" t="s">
        <v>332</v>
      </c>
      <c r="I9" s="72" t="s">
        <v>333</v>
      </c>
      <c r="J9" s="11" t="s">
        <v>8</v>
      </c>
    </row>
    <row r="10" spans="1:10" ht="15.6">
      <c r="A10" s="63">
        <v>1</v>
      </c>
      <c r="B10" s="75" t="s">
        <v>334</v>
      </c>
      <c r="C10" s="76" t="s">
        <v>335</v>
      </c>
      <c r="D10" s="72" t="s">
        <v>328</v>
      </c>
      <c r="E10" s="72" t="s">
        <v>329</v>
      </c>
      <c r="F10" s="76" t="s">
        <v>336</v>
      </c>
      <c r="G10" s="72" t="s">
        <v>331</v>
      </c>
      <c r="H10" s="72" t="s">
        <v>332</v>
      </c>
      <c r="I10" s="72" t="s">
        <v>333</v>
      </c>
      <c r="J10" s="11" t="s">
        <v>9</v>
      </c>
    </row>
    <row r="11" spans="1:10">
      <c r="A11" s="63">
        <v>2</v>
      </c>
      <c r="B11" s="75" t="s">
        <v>337</v>
      </c>
      <c r="C11" s="77"/>
      <c r="D11" s="77"/>
      <c r="E11" s="77"/>
      <c r="F11" s="77"/>
      <c r="G11" s="77"/>
      <c r="H11" s="77"/>
      <c r="I11" s="77"/>
    </row>
    <row r="12" spans="1:10">
      <c r="A12" s="63">
        <v>3</v>
      </c>
      <c r="B12" s="62" t="s">
        <v>338</v>
      </c>
      <c r="C12" s="77"/>
      <c r="D12" s="77"/>
      <c r="E12" s="77"/>
      <c r="F12" s="77"/>
      <c r="G12" s="77"/>
      <c r="H12" s="77"/>
      <c r="I12" s="77"/>
    </row>
    <row r="13" spans="1:10">
      <c r="A13" s="63">
        <v>4</v>
      </c>
      <c r="B13" s="62" t="s">
        <v>339</v>
      </c>
      <c r="C13" s="77"/>
      <c r="D13" s="77"/>
      <c r="E13" s="77"/>
      <c r="F13" s="77"/>
      <c r="G13" s="77"/>
      <c r="H13" s="77"/>
      <c r="I13" s="77"/>
    </row>
    <row r="14" spans="1:10">
      <c r="A14" s="63">
        <v>5</v>
      </c>
      <c r="B14" s="62" t="s">
        <v>340</v>
      </c>
      <c r="C14" s="77"/>
      <c r="D14" s="77"/>
      <c r="E14" s="77"/>
      <c r="F14" s="77"/>
      <c r="G14" s="77"/>
      <c r="H14" s="77"/>
      <c r="I14" s="77"/>
    </row>
    <row r="15" spans="1:10">
      <c r="A15" s="63">
        <v>6</v>
      </c>
      <c r="B15" s="62" t="s">
        <v>341</v>
      </c>
      <c r="C15" s="77"/>
      <c r="D15" s="77"/>
      <c r="E15" s="77"/>
      <c r="F15" s="77"/>
      <c r="G15" s="77"/>
      <c r="H15" s="77"/>
      <c r="I15" s="77"/>
    </row>
    <row r="16" spans="1:10">
      <c r="A16" s="63">
        <v>7</v>
      </c>
      <c r="B16" s="62" t="s">
        <v>342</v>
      </c>
      <c r="C16" s="77"/>
      <c r="D16" s="77"/>
      <c r="E16" s="77"/>
      <c r="F16" s="77"/>
      <c r="G16" s="77"/>
      <c r="H16" s="77"/>
      <c r="I16" s="77"/>
    </row>
    <row r="17" spans="1:10">
      <c r="A17" s="63">
        <v>8</v>
      </c>
      <c r="B17" s="62" t="s">
        <v>343</v>
      </c>
      <c r="C17" s="77"/>
      <c r="D17" s="77"/>
      <c r="E17" s="77"/>
      <c r="F17" s="77"/>
      <c r="G17" s="77"/>
      <c r="H17" s="77"/>
      <c r="I17" s="77"/>
    </row>
    <row r="18" spans="1:10">
      <c r="A18" s="63">
        <v>9</v>
      </c>
      <c r="B18" s="62" t="s">
        <v>344</v>
      </c>
      <c r="C18" s="77"/>
      <c r="D18" s="77"/>
      <c r="E18" s="77"/>
      <c r="F18" s="77"/>
      <c r="G18" s="77"/>
      <c r="H18" s="77"/>
      <c r="I18" s="77"/>
    </row>
    <row r="19" spans="1:10">
      <c r="A19" s="63">
        <v>10</v>
      </c>
      <c r="B19" s="62" t="s">
        <v>345</v>
      </c>
      <c r="C19" s="77"/>
      <c r="D19" s="77"/>
      <c r="E19" s="77"/>
      <c r="F19" s="77"/>
      <c r="G19" s="77"/>
      <c r="H19" s="77"/>
      <c r="I19" s="77"/>
    </row>
    <row r="20" spans="1:10">
      <c r="A20" s="63">
        <v>11</v>
      </c>
      <c r="B20" s="62" t="s">
        <v>346</v>
      </c>
      <c r="C20" s="77"/>
      <c r="D20" s="77"/>
      <c r="E20" s="77"/>
      <c r="F20" s="77"/>
      <c r="G20" s="77"/>
      <c r="H20" s="77"/>
      <c r="I20" s="77"/>
    </row>
    <row r="21" spans="1:10">
      <c r="A21" s="63">
        <v>12</v>
      </c>
      <c r="B21" s="62" t="s">
        <v>347</v>
      </c>
      <c r="C21" s="77"/>
      <c r="D21" s="77"/>
      <c r="E21" s="77"/>
      <c r="F21" s="77"/>
      <c r="G21" s="77"/>
      <c r="H21" s="77"/>
      <c r="I21" s="77"/>
    </row>
    <row r="22" spans="1:10">
      <c r="A22" s="63">
        <v>13</v>
      </c>
      <c r="B22" s="62" t="s">
        <v>348</v>
      </c>
      <c r="C22" s="77"/>
      <c r="D22" s="77"/>
      <c r="E22" s="77"/>
      <c r="F22" s="77"/>
      <c r="G22" s="77"/>
      <c r="H22" s="77"/>
      <c r="I22" s="77"/>
    </row>
    <row r="23" spans="1:10" ht="15" thickBot="1">
      <c r="A23" s="63">
        <v>14</v>
      </c>
      <c r="B23" s="78" t="s">
        <v>349</v>
      </c>
      <c r="C23" s="79"/>
      <c r="D23" s="79"/>
      <c r="E23" s="79"/>
      <c r="F23" s="79"/>
      <c r="G23" s="79"/>
      <c r="H23" s="79"/>
      <c r="I23" s="79"/>
    </row>
    <row r="24" spans="1:10" ht="15" thickTop="1">
      <c r="A24" s="63"/>
      <c r="B24" s="62"/>
      <c r="C24" s="80"/>
      <c r="D24" s="81"/>
      <c r="E24" s="81"/>
      <c r="F24" s="81"/>
      <c r="G24" s="80"/>
      <c r="H24" s="80"/>
      <c r="I24" s="80"/>
    </row>
    <row r="25" spans="1:10">
      <c r="A25" s="63"/>
      <c r="B25" s="62"/>
      <c r="C25" s="80"/>
      <c r="D25" s="81"/>
      <c r="E25" s="81"/>
      <c r="F25" s="81"/>
      <c r="G25" s="80"/>
      <c r="H25" s="80"/>
      <c r="I25" s="80"/>
    </row>
    <row r="26" spans="1:10">
      <c r="A26" s="63"/>
      <c r="B26" s="62"/>
      <c r="C26" s="80"/>
      <c r="D26" s="81"/>
      <c r="E26" s="81"/>
      <c r="F26" s="81"/>
      <c r="G26" s="80"/>
      <c r="H26" s="80"/>
      <c r="I26" s="80"/>
    </row>
    <row r="27" spans="1:10">
      <c r="A27" s="63"/>
      <c r="B27" s="62"/>
      <c r="C27" s="62"/>
      <c r="D27" s="17"/>
      <c r="E27" s="17"/>
      <c r="F27" s="17"/>
      <c r="G27" s="17"/>
      <c r="H27" s="17"/>
      <c r="I27" s="17"/>
    </row>
    <row r="28" spans="1:10">
      <c r="A28" s="63"/>
      <c r="B28" s="62"/>
      <c r="C28" s="82"/>
      <c r="D28" s="83"/>
      <c r="E28" s="271" t="s">
        <v>350</v>
      </c>
      <c r="F28" s="272"/>
      <c r="G28" s="272"/>
      <c r="H28" s="272"/>
      <c r="I28" s="273"/>
    </row>
    <row r="29" spans="1:10">
      <c r="A29" s="63"/>
      <c r="B29" s="62"/>
      <c r="C29" s="17"/>
      <c r="D29" s="17"/>
      <c r="E29" s="17"/>
      <c r="F29" s="17"/>
      <c r="G29" s="17"/>
      <c r="H29" s="17"/>
      <c r="I29" s="17"/>
    </row>
    <row r="30" spans="1:10" ht="27">
      <c r="A30" s="69" t="s">
        <v>311</v>
      </c>
      <c r="B30" s="70" t="s">
        <v>312</v>
      </c>
      <c r="C30" s="84" t="s">
        <v>351</v>
      </c>
      <c r="D30" s="84" t="s">
        <v>351</v>
      </c>
      <c r="E30" s="70" t="s">
        <v>313</v>
      </c>
      <c r="F30" s="70" t="s">
        <v>314</v>
      </c>
      <c r="G30" s="70" t="s">
        <v>315</v>
      </c>
      <c r="H30" s="70" t="s">
        <v>352</v>
      </c>
      <c r="I30" s="70" t="s">
        <v>317</v>
      </c>
    </row>
    <row r="31" spans="1:10">
      <c r="A31" s="63"/>
      <c r="B31" s="72" t="s">
        <v>275</v>
      </c>
      <c r="C31" s="85" t="s">
        <v>276</v>
      </c>
      <c r="D31" s="72" t="s">
        <v>320</v>
      </c>
      <c r="E31" s="70" t="s">
        <v>321</v>
      </c>
      <c r="F31" s="70" t="s">
        <v>322</v>
      </c>
      <c r="G31" s="70" t="s">
        <v>323</v>
      </c>
      <c r="H31" s="70" t="s">
        <v>324</v>
      </c>
      <c r="I31" s="73" t="s">
        <v>325</v>
      </c>
    </row>
    <row r="32" spans="1:10" ht="15.6">
      <c r="A32" s="63"/>
      <c r="B32" s="74" t="s">
        <v>326</v>
      </c>
      <c r="C32" s="70"/>
      <c r="D32" s="72"/>
      <c r="E32" s="72" t="s">
        <v>353</v>
      </c>
      <c r="F32" s="72" t="s">
        <v>354</v>
      </c>
      <c r="G32" s="72" t="s">
        <v>355</v>
      </c>
      <c r="H32" s="70" t="s">
        <v>356</v>
      </c>
      <c r="I32" s="72" t="s">
        <v>357</v>
      </c>
      <c r="J32" s="11" t="s">
        <v>8</v>
      </c>
    </row>
    <row r="33" spans="1:10" ht="27">
      <c r="A33" s="63">
        <v>15</v>
      </c>
      <c r="B33" s="75" t="s">
        <v>334</v>
      </c>
      <c r="C33" s="70"/>
      <c r="D33" s="70"/>
      <c r="E33" s="86" t="s">
        <v>505</v>
      </c>
      <c r="F33" s="86" t="s">
        <v>505</v>
      </c>
      <c r="G33" s="87" t="s">
        <v>355</v>
      </c>
      <c r="H33" s="86" t="s">
        <v>505</v>
      </c>
      <c r="I33" s="72" t="s">
        <v>357</v>
      </c>
      <c r="J33" s="11" t="s">
        <v>9</v>
      </c>
    </row>
    <row r="34" spans="1:10">
      <c r="A34" s="63">
        <v>16</v>
      </c>
      <c r="B34" s="75" t="s">
        <v>337</v>
      </c>
      <c r="C34" s="70"/>
      <c r="D34" s="70"/>
      <c r="E34" s="77"/>
      <c r="F34" s="77"/>
      <c r="G34" s="77"/>
      <c r="H34" s="77"/>
      <c r="I34" s="77"/>
    </row>
    <row r="35" spans="1:10">
      <c r="A35" s="63">
        <v>17</v>
      </c>
      <c r="B35" s="62" t="s">
        <v>338</v>
      </c>
      <c r="C35" s="70"/>
      <c r="D35" s="70"/>
      <c r="E35" s="77"/>
      <c r="F35" s="77"/>
      <c r="G35" s="77"/>
      <c r="H35" s="77"/>
      <c r="I35" s="77"/>
    </row>
    <row r="36" spans="1:10">
      <c r="A36" s="63">
        <v>18</v>
      </c>
      <c r="B36" s="62" t="s">
        <v>339</v>
      </c>
      <c r="C36" s="70"/>
      <c r="D36" s="70"/>
      <c r="E36" s="77"/>
      <c r="F36" s="77"/>
      <c r="G36" s="77"/>
      <c r="H36" s="77"/>
      <c r="I36" s="77"/>
    </row>
    <row r="37" spans="1:10">
      <c r="A37" s="63">
        <v>19</v>
      </c>
      <c r="B37" s="62" t="s">
        <v>340</v>
      </c>
      <c r="C37" s="70"/>
      <c r="D37" s="70"/>
      <c r="E37" s="77"/>
      <c r="F37" s="77"/>
      <c r="G37" s="77"/>
      <c r="H37" s="77"/>
      <c r="I37" s="77"/>
    </row>
    <row r="38" spans="1:10">
      <c r="A38" s="63">
        <v>20</v>
      </c>
      <c r="B38" s="62" t="s">
        <v>341</v>
      </c>
      <c r="C38" s="70"/>
      <c r="D38" s="70"/>
      <c r="E38" s="77"/>
      <c r="F38" s="77"/>
      <c r="G38" s="77"/>
      <c r="H38" s="77"/>
      <c r="I38" s="77"/>
    </row>
    <row r="39" spans="1:10">
      <c r="A39" s="63">
        <v>21</v>
      </c>
      <c r="B39" s="62" t="s">
        <v>342</v>
      </c>
      <c r="C39" s="70"/>
      <c r="D39" s="70"/>
      <c r="E39" s="77"/>
      <c r="F39" s="77"/>
      <c r="G39" s="77"/>
      <c r="H39" s="77"/>
      <c r="I39" s="77"/>
    </row>
    <row r="40" spans="1:10">
      <c r="A40" s="63">
        <v>22</v>
      </c>
      <c r="B40" s="62" t="s">
        <v>343</v>
      </c>
      <c r="C40" s="70"/>
      <c r="D40" s="70"/>
      <c r="E40" s="77"/>
      <c r="F40" s="77"/>
      <c r="G40" s="77"/>
      <c r="H40" s="77"/>
      <c r="I40" s="77"/>
    </row>
    <row r="41" spans="1:10">
      <c r="A41" s="63">
        <v>23</v>
      </c>
      <c r="B41" s="62" t="s">
        <v>344</v>
      </c>
      <c r="C41" s="70"/>
      <c r="D41" s="70"/>
      <c r="E41" s="77"/>
      <c r="F41" s="77"/>
      <c r="G41" s="77"/>
      <c r="H41" s="77"/>
      <c r="I41" s="77"/>
    </row>
    <row r="42" spans="1:10">
      <c r="A42" s="63">
        <v>24</v>
      </c>
      <c r="B42" s="62" t="s">
        <v>345</v>
      </c>
      <c r="C42" s="70"/>
      <c r="D42" s="70"/>
      <c r="E42" s="77"/>
      <c r="F42" s="77"/>
      <c r="G42" s="77"/>
      <c r="H42" s="77"/>
      <c r="I42" s="77"/>
    </row>
    <row r="43" spans="1:10">
      <c r="A43" s="63">
        <v>25</v>
      </c>
      <c r="B43" s="62" t="s">
        <v>346</v>
      </c>
      <c r="C43" s="70"/>
      <c r="D43" s="70"/>
      <c r="E43" s="77"/>
      <c r="F43" s="77"/>
      <c r="G43" s="77"/>
      <c r="H43" s="77"/>
      <c r="I43" s="77"/>
    </row>
    <row r="44" spans="1:10">
      <c r="A44" s="63">
        <v>26</v>
      </c>
      <c r="B44" s="62" t="s">
        <v>347</v>
      </c>
      <c r="C44" s="70"/>
      <c r="D44" s="70"/>
      <c r="E44" s="77"/>
      <c r="F44" s="77"/>
      <c r="G44" s="77"/>
      <c r="H44" s="77"/>
      <c r="I44" s="77"/>
    </row>
    <row r="45" spans="1:10">
      <c r="A45" s="63">
        <v>27</v>
      </c>
      <c r="B45" s="62" t="s">
        <v>348</v>
      </c>
      <c r="C45" s="70"/>
      <c r="D45" s="70"/>
      <c r="E45" s="77"/>
      <c r="F45" s="77"/>
      <c r="G45" s="77"/>
      <c r="H45" s="77"/>
      <c r="I45" s="77"/>
    </row>
    <row r="46" spans="1:10" ht="15" thickBot="1">
      <c r="A46" s="63">
        <v>28</v>
      </c>
      <c r="B46" s="78" t="s">
        <v>349</v>
      </c>
      <c r="C46" s="79"/>
      <c r="D46" s="79"/>
      <c r="E46" s="79"/>
      <c r="F46" s="79"/>
      <c r="G46" s="79"/>
      <c r="H46" s="79"/>
      <c r="I46" s="79"/>
    </row>
    <row r="47" spans="1:10" ht="15" thickTop="1">
      <c r="A47" s="63"/>
      <c r="B47" s="62"/>
      <c r="C47" s="17"/>
      <c r="D47" s="17"/>
      <c r="E47" s="17"/>
      <c r="F47" s="17"/>
      <c r="G47" s="17"/>
      <c r="H47" s="17"/>
      <c r="I47" s="17"/>
    </row>
    <row r="48" spans="1:10">
      <c r="A48" s="63"/>
      <c r="B48" s="62"/>
      <c r="C48" s="80"/>
      <c r="D48" s="81"/>
      <c r="E48" s="81"/>
      <c r="F48" s="81"/>
      <c r="G48" s="80"/>
      <c r="H48" s="80"/>
      <c r="I48" s="80"/>
    </row>
    <row r="49" spans="1:10">
      <c r="A49" s="60"/>
      <c r="B49" s="17"/>
      <c r="C49" s="62"/>
      <c r="D49" s="17"/>
      <c r="E49" s="88"/>
      <c r="F49" s="62"/>
      <c r="G49" s="17"/>
      <c r="H49" s="62"/>
      <c r="I49" s="62"/>
    </row>
    <row r="50" spans="1:10">
      <c r="A50" s="63"/>
      <c r="B50" s="17"/>
      <c r="C50" s="62"/>
      <c r="D50" s="62"/>
      <c r="E50" s="72"/>
      <c r="F50" s="62"/>
      <c r="G50" s="17"/>
      <c r="H50" s="62"/>
      <c r="I50" s="62"/>
    </row>
    <row r="51" spans="1:10">
      <c r="A51" s="63"/>
      <c r="B51" s="17"/>
      <c r="C51" s="62"/>
      <c r="D51" s="17"/>
      <c r="E51" s="89"/>
      <c r="F51" s="62"/>
      <c r="G51" s="17"/>
      <c r="H51" s="62"/>
      <c r="I51" s="66" t="s">
        <v>358</v>
      </c>
    </row>
    <row r="52" spans="1:10">
      <c r="A52" s="63"/>
      <c r="B52" s="62"/>
      <c r="C52" s="80"/>
      <c r="D52" s="81"/>
      <c r="E52" s="81"/>
      <c r="F52" s="81"/>
      <c r="G52" s="80"/>
      <c r="H52" s="80"/>
      <c r="I52" s="80"/>
    </row>
    <row r="53" spans="1:10">
      <c r="A53" s="63"/>
      <c r="B53" s="90"/>
      <c r="C53" s="271" t="s">
        <v>359</v>
      </c>
      <c r="D53" s="272"/>
      <c r="E53" s="272"/>
      <c r="F53" s="272"/>
      <c r="G53" s="272"/>
      <c r="H53" s="272"/>
      <c r="I53" s="273"/>
    </row>
    <row r="54" spans="1:10" ht="53.4">
      <c r="A54" s="63" t="s">
        <v>311</v>
      </c>
      <c r="B54" s="72" t="s">
        <v>312</v>
      </c>
      <c r="C54" s="73" t="s">
        <v>360</v>
      </c>
      <c r="D54" s="73" t="s">
        <v>361</v>
      </c>
      <c r="E54" s="73" t="s">
        <v>362</v>
      </c>
      <c r="F54" s="73" t="s">
        <v>363</v>
      </c>
      <c r="G54" s="73" t="s">
        <v>364</v>
      </c>
      <c r="H54" s="73" t="s">
        <v>365</v>
      </c>
      <c r="I54" s="73" t="s">
        <v>366</v>
      </c>
    </row>
    <row r="55" spans="1:10">
      <c r="A55" s="63"/>
      <c r="B55" s="72" t="s">
        <v>275</v>
      </c>
      <c r="C55" s="73" t="s">
        <v>276</v>
      </c>
      <c r="D55" s="73" t="s">
        <v>320</v>
      </c>
      <c r="E55" s="73" t="s">
        <v>321</v>
      </c>
      <c r="F55" s="73" t="s">
        <v>322</v>
      </c>
      <c r="G55" s="73" t="s">
        <v>323</v>
      </c>
      <c r="H55" s="73" t="s">
        <v>324</v>
      </c>
      <c r="I55" s="73" t="s">
        <v>325</v>
      </c>
    </row>
    <row r="56" spans="1:10" ht="27">
      <c r="A56" s="63"/>
      <c r="B56" s="74" t="s">
        <v>326</v>
      </c>
      <c r="C56" s="70" t="s">
        <v>367</v>
      </c>
      <c r="D56" s="73" t="s">
        <v>368</v>
      </c>
      <c r="E56" s="73" t="s">
        <v>369</v>
      </c>
      <c r="F56" s="73" t="s">
        <v>369</v>
      </c>
      <c r="G56" s="73" t="s">
        <v>369</v>
      </c>
      <c r="H56" s="73" t="s">
        <v>369</v>
      </c>
      <c r="I56" s="73">
        <v>111.57</v>
      </c>
      <c r="J56" s="11" t="s">
        <v>8</v>
      </c>
    </row>
    <row r="57" spans="1:10" ht="27">
      <c r="A57" s="63">
        <v>1</v>
      </c>
      <c r="B57" s="75" t="s">
        <v>334</v>
      </c>
      <c r="C57" s="70" t="s">
        <v>367</v>
      </c>
      <c r="D57" s="73" t="s">
        <v>368</v>
      </c>
      <c r="E57" s="73" t="s">
        <v>369</v>
      </c>
      <c r="F57" s="73" t="s">
        <v>369</v>
      </c>
      <c r="G57" s="73" t="s">
        <v>369</v>
      </c>
      <c r="H57" s="73" t="s">
        <v>369</v>
      </c>
      <c r="I57" s="73">
        <v>111.57</v>
      </c>
      <c r="J57" s="11" t="s">
        <v>9</v>
      </c>
    </row>
    <row r="58" spans="1:10">
      <c r="A58" s="63">
        <v>2</v>
      </c>
      <c r="B58" s="75" t="s">
        <v>337</v>
      </c>
      <c r="C58" s="77"/>
      <c r="D58" s="77"/>
      <c r="E58" s="77"/>
      <c r="F58" s="77"/>
      <c r="G58" s="77"/>
      <c r="H58" s="77"/>
      <c r="I58" s="77"/>
    </row>
    <row r="59" spans="1:10">
      <c r="A59" s="63">
        <v>3</v>
      </c>
      <c r="B59" s="62" t="s">
        <v>338</v>
      </c>
      <c r="C59" s="77"/>
      <c r="D59" s="77"/>
      <c r="E59" s="77"/>
      <c r="F59" s="77"/>
      <c r="G59" s="77"/>
      <c r="H59" s="77"/>
      <c r="I59" s="77"/>
    </row>
    <row r="60" spans="1:10">
      <c r="A60" s="63">
        <v>4</v>
      </c>
      <c r="B60" s="62" t="s">
        <v>339</v>
      </c>
      <c r="C60" s="77"/>
      <c r="D60" s="77"/>
      <c r="E60" s="77"/>
      <c r="F60" s="77"/>
      <c r="G60" s="77"/>
      <c r="H60" s="77"/>
      <c r="I60" s="77"/>
    </row>
    <row r="61" spans="1:10">
      <c r="A61" s="63">
        <v>5</v>
      </c>
      <c r="B61" s="62" t="s">
        <v>340</v>
      </c>
      <c r="C61" s="77"/>
      <c r="D61" s="77"/>
      <c r="E61" s="77"/>
      <c r="F61" s="77"/>
      <c r="G61" s="77"/>
      <c r="H61" s="77"/>
      <c r="I61" s="77"/>
    </row>
    <row r="62" spans="1:10">
      <c r="A62" s="63">
        <v>6</v>
      </c>
      <c r="B62" s="62" t="s">
        <v>341</v>
      </c>
      <c r="C62" s="77"/>
      <c r="D62" s="77"/>
      <c r="E62" s="77"/>
      <c r="F62" s="77"/>
      <c r="G62" s="77"/>
      <c r="H62" s="77"/>
      <c r="I62" s="77"/>
    </row>
    <row r="63" spans="1:10">
      <c r="A63" s="63">
        <v>7</v>
      </c>
      <c r="B63" s="62" t="s">
        <v>342</v>
      </c>
      <c r="C63" s="77"/>
      <c r="D63" s="77"/>
      <c r="E63" s="77"/>
      <c r="F63" s="77"/>
      <c r="G63" s="77"/>
      <c r="H63" s="77"/>
      <c r="I63" s="77"/>
    </row>
    <row r="64" spans="1:10">
      <c r="A64" s="63">
        <v>8</v>
      </c>
      <c r="B64" s="62" t="s">
        <v>343</v>
      </c>
      <c r="C64" s="77"/>
      <c r="D64" s="77"/>
      <c r="E64" s="77"/>
      <c r="F64" s="77"/>
      <c r="G64" s="77"/>
      <c r="H64" s="77"/>
      <c r="I64" s="77"/>
    </row>
    <row r="65" spans="1:9">
      <c r="A65" s="63">
        <v>9</v>
      </c>
      <c r="B65" s="62" t="s">
        <v>344</v>
      </c>
      <c r="C65" s="77"/>
      <c r="D65" s="77"/>
      <c r="E65" s="77"/>
      <c r="F65" s="77"/>
      <c r="G65" s="77"/>
      <c r="H65" s="77"/>
      <c r="I65" s="77"/>
    </row>
    <row r="66" spans="1:9">
      <c r="A66" s="63">
        <v>10</v>
      </c>
      <c r="B66" s="62" t="s">
        <v>345</v>
      </c>
      <c r="C66" s="77"/>
      <c r="D66" s="77"/>
      <c r="E66" s="77"/>
      <c r="F66" s="77"/>
      <c r="G66" s="77"/>
      <c r="H66" s="77"/>
      <c r="I66" s="77"/>
    </row>
    <row r="67" spans="1:9">
      <c r="A67" s="63">
        <v>11</v>
      </c>
      <c r="B67" s="62" t="s">
        <v>346</v>
      </c>
      <c r="C67" s="77"/>
      <c r="D67" s="77"/>
      <c r="E67" s="77"/>
      <c r="F67" s="77"/>
      <c r="G67" s="77"/>
      <c r="H67" s="77"/>
      <c r="I67" s="77"/>
    </row>
    <row r="68" spans="1:9">
      <c r="A68" s="63">
        <v>12</v>
      </c>
      <c r="B68" s="62" t="s">
        <v>347</v>
      </c>
      <c r="C68" s="77"/>
      <c r="D68" s="77"/>
      <c r="E68" s="77"/>
      <c r="F68" s="77"/>
      <c r="G68" s="77"/>
      <c r="H68" s="77"/>
      <c r="I68" s="77"/>
    </row>
    <row r="69" spans="1:9">
      <c r="A69" s="63">
        <v>13</v>
      </c>
      <c r="B69" s="62" t="s">
        <v>348</v>
      </c>
      <c r="C69" s="77"/>
      <c r="D69" s="77"/>
      <c r="E69" s="91"/>
      <c r="F69" s="91"/>
      <c r="G69" s="91"/>
      <c r="H69" s="91"/>
      <c r="I69" s="77"/>
    </row>
    <row r="70" spans="1:9" ht="15" thickBot="1">
      <c r="A70" s="63">
        <v>14</v>
      </c>
      <c r="B70" s="74" t="s">
        <v>370</v>
      </c>
      <c r="C70" s="92"/>
      <c r="D70" s="93"/>
      <c r="E70" s="94"/>
      <c r="F70" s="94"/>
      <c r="G70" s="94"/>
      <c r="H70" s="94"/>
      <c r="I70" s="92"/>
    </row>
    <row r="71" spans="1:9" ht="15" thickTop="1">
      <c r="A71" s="63">
        <v>15</v>
      </c>
      <c r="B71" s="62" t="s">
        <v>371</v>
      </c>
      <c r="C71" s="17"/>
      <c r="D71" s="17"/>
      <c r="E71" s="17"/>
      <c r="F71" s="17"/>
      <c r="G71" s="17"/>
      <c r="H71" s="17"/>
      <c r="I71" s="81"/>
    </row>
    <row r="72" spans="1:9">
      <c r="A72" s="63"/>
      <c r="B72" s="63"/>
      <c r="C72" s="95"/>
      <c r="D72" s="95"/>
      <c r="E72" s="95"/>
      <c r="F72" s="95"/>
      <c r="G72" s="95"/>
      <c r="H72" s="17"/>
      <c r="I72" s="17"/>
    </row>
    <row r="73" spans="1:9">
      <c r="A73" s="63"/>
      <c r="B73" s="63"/>
      <c r="C73" s="95"/>
      <c r="D73" s="95"/>
      <c r="E73" s="95"/>
      <c r="F73" s="95"/>
      <c r="G73" s="95"/>
      <c r="H73" s="17"/>
      <c r="I73" s="17"/>
    </row>
    <row r="74" spans="1:9">
      <c r="A74" s="63"/>
      <c r="B74" s="50" t="s">
        <v>372</v>
      </c>
      <c r="C74" s="95"/>
      <c r="D74" s="95"/>
      <c r="E74" s="95"/>
      <c r="F74" s="95"/>
      <c r="G74" s="95"/>
      <c r="H74" s="17"/>
      <c r="I74" s="17"/>
    </row>
    <row r="75" spans="1:9" ht="119.4">
      <c r="A75" s="63">
        <f>+A70+1</f>
        <v>15</v>
      </c>
      <c r="B75" s="96" t="s">
        <v>373</v>
      </c>
      <c r="C75" s="97"/>
      <c r="D75" s="98" t="s">
        <v>374</v>
      </c>
      <c r="E75" s="98" t="s">
        <v>375</v>
      </c>
      <c r="F75" s="98" t="s">
        <v>376</v>
      </c>
      <c r="G75" s="98" t="s">
        <v>377</v>
      </c>
      <c r="H75" s="99" t="s">
        <v>378</v>
      </c>
      <c r="I75" s="99" t="s">
        <v>379</v>
      </c>
    </row>
    <row r="76" spans="1:9">
      <c r="A76" s="63">
        <v>16</v>
      </c>
      <c r="B76" s="17"/>
      <c r="C76" s="96" t="s">
        <v>380</v>
      </c>
      <c r="D76" s="100"/>
      <c r="E76" s="100"/>
      <c r="F76" s="100"/>
      <c r="G76" s="100"/>
      <c r="H76" s="100"/>
      <c r="I76" s="101"/>
    </row>
    <row r="77" spans="1:9">
      <c r="A77" s="63">
        <v>17</v>
      </c>
      <c r="B77" s="17"/>
      <c r="C77" s="96" t="s">
        <v>381</v>
      </c>
      <c r="D77" s="102"/>
      <c r="E77" s="100"/>
      <c r="F77" s="100"/>
      <c r="G77" s="100"/>
      <c r="H77" s="100"/>
      <c r="I77" s="101"/>
    </row>
    <row r="78" spans="1:9">
      <c r="A78" s="63">
        <v>18</v>
      </c>
      <c r="B78" s="17"/>
      <c r="C78" s="96" t="s">
        <v>382</v>
      </c>
      <c r="D78" s="102"/>
      <c r="E78" s="100"/>
      <c r="F78" s="103"/>
      <c r="G78" s="103"/>
      <c r="H78" s="100"/>
      <c r="I78" s="101"/>
    </row>
    <row r="79" spans="1:9">
      <c r="A79" s="63">
        <v>19</v>
      </c>
      <c r="B79" s="17"/>
      <c r="C79" s="96" t="s">
        <v>383</v>
      </c>
      <c r="D79" s="102"/>
      <c r="E79" s="100"/>
      <c r="F79" s="103"/>
      <c r="G79" s="103"/>
      <c r="H79" s="100"/>
      <c r="I79" s="101"/>
    </row>
    <row r="80" spans="1:9">
      <c r="A80" s="63">
        <v>20</v>
      </c>
      <c r="B80" s="17"/>
      <c r="C80" s="96" t="s">
        <v>384</v>
      </c>
      <c r="D80" s="102"/>
      <c r="E80" s="100"/>
      <c r="F80" s="103"/>
      <c r="G80" s="103"/>
      <c r="H80" s="100"/>
      <c r="I80" s="101"/>
    </row>
    <row r="81" spans="1:10">
      <c r="A81" s="63">
        <v>21</v>
      </c>
      <c r="B81" s="17"/>
      <c r="C81" s="104" t="s">
        <v>384</v>
      </c>
      <c r="D81" s="105"/>
      <c r="E81" s="106"/>
      <c r="F81" s="107"/>
      <c r="G81" s="107"/>
      <c r="H81" s="106"/>
      <c r="I81" s="108"/>
    </row>
    <row r="82" spans="1:10">
      <c r="A82" s="63">
        <v>22</v>
      </c>
      <c r="B82" s="17"/>
      <c r="C82" s="96" t="s">
        <v>385</v>
      </c>
      <c r="D82" s="102"/>
      <c r="E82" s="102"/>
      <c r="F82" s="102"/>
      <c r="G82" s="102"/>
      <c r="H82" s="102"/>
      <c r="I82" s="101"/>
    </row>
    <row r="83" spans="1:10">
      <c r="A83" s="60"/>
      <c r="B83" s="17"/>
      <c r="C83" s="62"/>
      <c r="D83" s="17"/>
      <c r="E83" s="88"/>
      <c r="F83" s="62"/>
      <c r="G83" s="17"/>
      <c r="H83" s="62"/>
      <c r="I83" s="62"/>
    </row>
    <row r="84" spans="1:10">
      <c r="A84" s="63"/>
      <c r="B84" s="17"/>
      <c r="C84" s="62"/>
      <c r="D84" s="62"/>
      <c r="E84" s="88"/>
      <c r="F84" s="62"/>
      <c r="G84" s="17"/>
      <c r="H84" s="62"/>
      <c r="I84" s="62"/>
    </row>
    <row r="85" spans="1:10">
      <c r="A85" s="63"/>
      <c r="B85" s="17"/>
      <c r="C85" s="62"/>
      <c r="D85" s="17"/>
      <c r="E85" s="88"/>
      <c r="F85" s="62"/>
      <c r="G85" s="17"/>
      <c r="I85" s="66" t="s">
        <v>386</v>
      </c>
    </row>
    <row r="86" spans="1:10">
      <c r="A86" s="63"/>
      <c r="B86" s="62"/>
      <c r="C86" s="80"/>
      <c r="D86" s="81"/>
      <c r="E86" s="81"/>
      <c r="F86" s="81"/>
      <c r="G86" s="80"/>
      <c r="I86" s="80"/>
    </row>
    <row r="87" spans="1:10">
      <c r="A87" s="63"/>
      <c r="B87" s="90"/>
      <c r="C87" s="271" t="s">
        <v>387</v>
      </c>
      <c r="D87" s="272"/>
      <c r="E87" s="272"/>
      <c r="F87" s="272"/>
      <c r="G87" s="109" t="s">
        <v>388</v>
      </c>
      <c r="I87" s="80"/>
    </row>
    <row r="88" spans="1:10" ht="93">
      <c r="A88" s="63" t="s">
        <v>311</v>
      </c>
      <c r="B88" s="72" t="s">
        <v>312</v>
      </c>
      <c r="C88" s="73" t="s">
        <v>389</v>
      </c>
      <c r="D88" s="73" t="s">
        <v>390</v>
      </c>
      <c r="E88" s="73" t="s">
        <v>391</v>
      </c>
      <c r="F88" s="73" t="s">
        <v>392</v>
      </c>
      <c r="G88" s="73"/>
      <c r="I88" s="84"/>
    </row>
    <row r="89" spans="1:10">
      <c r="A89" s="63"/>
      <c r="B89" s="72" t="s">
        <v>275</v>
      </c>
      <c r="C89" s="73" t="s">
        <v>276</v>
      </c>
      <c r="D89" s="73" t="s">
        <v>320</v>
      </c>
      <c r="E89" s="73" t="s">
        <v>321</v>
      </c>
      <c r="F89" s="73" t="s">
        <v>322</v>
      </c>
      <c r="G89" s="50" t="s">
        <v>323</v>
      </c>
      <c r="I89" s="85"/>
    </row>
    <row r="90" spans="1:10" ht="15.6">
      <c r="A90" s="63"/>
      <c r="B90" s="74" t="s">
        <v>326</v>
      </c>
      <c r="C90" s="72" t="s">
        <v>393</v>
      </c>
      <c r="D90" s="72" t="s">
        <v>394</v>
      </c>
      <c r="E90" s="72" t="s">
        <v>395</v>
      </c>
      <c r="F90" s="72" t="s">
        <v>396</v>
      </c>
      <c r="G90" s="73"/>
      <c r="I90" s="70"/>
      <c r="J90" s="11" t="s">
        <v>8</v>
      </c>
    </row>
    <row r="91" spans="1:10" ht="15.6">
      <c r="A91" s="63">
        <v>1</v>
      </c>
      <c r="B91" s="75" t="s">
        <v>334</v>
      </c>
      <c r="C91" s="72" t="s">
        <v>393</v>
      </c>
      <c r="D91" s="72" t="s">
        <v>394</v>
      </c>
      <c r="E91" s="72" t="s">
        <v>395</v>
      </c>
      <c r="F91" s="87" t="s">
        <v>396</v>
      </c>
      <c r="G91" s="73"/>
      <c r="I91" s="70"/>
      <c r="J91" s="11" t="s">
        <v>9</v>
      </c>
    </row>
    <row r="92" spans="1:10">
      <c r="A92" s="63">
        <v>2</v>
      </c>
      <c r="B92" s="75" t="s">
        <v>337</v>
      </c>
      <c r="C92" s="77"/>
      <c r="D92" s="77"/>
      <c r="E92" s="77"/>
      <c r="F92" s="77"/>
      <c r="G92" s="73"/>
      <c r="I92" s="70"/>
    </row>
    <row r="93" spans="1:10">
      <c r="A93" s="63">
        <v>3</v>
      </c>
      <c r="B93" s="62" t="s">
        <v>338</v>
      </c>
      <c r="C93" s="77"/>
      <c r="D93" s="77"/>
      <c r="E93" s="77"/>
      <c r="F93" s="77"/>
      <c r="G93" s="73"/>
      <c r="I93" s="70"/>
    </row>
    <row r="94" spans="1:10">
      <c r="A94" s="63">
        <v>4</v>
      </c>
      <c r="B94" s="62" t="s">
        <v>339</v>
      </c>
      <c r="C94" s="77"/>
      <c r="D94" s="77"/>
      <c r="E94" s="77"/>
      <c r="F94" s="77"/>
      <c r="G94" s="73"/>
      <c r="I94" s="70"/>
    </row>
    <row r="95" spans="1:10">
      <c r="A95" s="63">
        <v>5</v>
      </c>
      <c r="B95" s="62" t="s">
        <v>340</v>
      </c>
      <c r="C95" s="77"/>
      <c r="D95" s="77"/>
      <c r="E95" s="77"/>
      <c r="F95" s="77"/>
      <c r="G95" s="73"/>
      <c r="I95" s="70"/>
    </row>
    <row r="96" spans="1:10">
      <c r="A96" s="63">
        <v>6</v>
      </c>
      <c r="B96" s="62" t="s">
        <v>341</v>
      </c>
      <c r="C96" s="77"/>
      <c r="D96" s="77"/>
      <c r="E96" s="77"/>
      <c r="F96" s="77"/>
      <c r="G96" s="73"/>
      <c r="I96" s="70"/>
    </row>
    <row r="97" spans="1:10">
      <c r="A97" s="63">
        <v>7</v>
      </c>
      <c r="B97" s="62" t="s">
        <v>342</v>
      </c>
      <c r="C97" s="77"/>
      <c r="D97" s="77"/>
      <c r="E97" s="77"/>
      <c r="F97" s="77"/>
      <c r="G97" s="73"/>
      <c r="I97" s="70"/>
    </row>
    <row r="98" spans="1:10">
      <c r="A98" s="63">
        <v>8</v>
      </c>
      <c r="B98" s="62" t="s">
        <v>343</v>
      </c>
      <c r="C98" s="77"/>
      <c r="D98" s="77"/>
      <c r="E98" s="77"/>
      <c r="F98" s="77"/>
      <c r="G98" s="73"/>
      <c r="I98" s="70"/>
    </row>
    <row r="99" spans="1:10">
      <c r="A99" s="63">
        <v>9</v>
      </c>
      <c r="B99" s="62" t="s">
        <v>344</v>
      </c>
      <c r="C99" s="77"/>
      <c r="D99" s="77"/>
      <c r="E99" s="77"/>
      <c r="F99" s="77"/>
      <c r="G99" s="73"/>
      <c r="I99" s="70"/>
    </row>
    <row r="100" spans="1:10">
      <c r="A100" s="63">
        <v>10</v>
      </c>
      <c r="B100" s="62" t="s">
        <v>345</v>
      </c>
      <c r="C100" s="77"/>
      <c r="D100" s="77"/>
      <c r="E100" s="77"/>
      <c r="F100" s="77"/>
      <c r="G100" s="73"/>
      <c r="I100" s="70"/>
    </row>
    <row r="101" spans="1:10">
      <c r="A101" s="63">
        <v>11</v>
      </c>
      <c r="B101" s="62" t="s">
        <v>346</v>
      </c>
      <c r="C101" s="77"/>
      <c r="D101" s="77"/>
      <c r="E101" s="77"/>
      <c r="F101" s="77"/>
      <c r="G101" s="73"/>
      <c r="I101" s="70"/>
    </row>
    <row r="102" spans="1:10">
      <c r="A102" s="63">
        <v>12</v>
      </c>
      <c r="B102" s="62" t="s">
        <v>347</v>
      </c>
      <c r="C102" s="77"/>
      <c r="D102" s="77"/>
      <c r="E102" s="77"/>
      <c r="F102" s="77"/>
      <c r="G102" s="73"/>
      <c r="I102" s="70"/>
    </row>
    <row r="103" spans="1:10">
      <c r="A103" s="63">
        <v>13</v>
      </c>
      <c r="B103" s="62" t="s">
        <v>348</v>
      </c>
      <c r="C103" s="77"/>
      <c r="D103" s="77"/>
      <c r="E103" s="77"/>
      <c r="F103" s="77"/>
      <c r="G103" s="73"/>
      <c r="I103" s="70"/>
    </row>
    <row r="104" spans="1:10">
      <c r="A104" s="63">
        <v>14</v>
      </c>
      <c r="B104" s="74" t="s">
        <v>370</v>
      </c>
      <c r="C104" s="110"/>
      <c r="D104" s="110"/>
      <c r="E104" s="110"/>
      <c r="F104" s="110"/>
      <c r="G104" s="73"/>
    </row>
    <row r="105" spans="1:10">
      <c r="A105" s="63">
        <v>15</v>
      </c>
      <c r="B105" s="74" t="s">
        <v>397</v>
      </c>
      <c r="C105" s="111" t="s">
        <v>398</v>
      </c>
      <c r="D105" s="111" t="s">
        <v>399</v>
      </c>
      <c r="E105" s="111" t="s">
        <v>400</v>
      </c>
      <c r="F105" s="112"/>
      <c r="G105" s="73"/>
      <c r="I105" s="70"/>
    </row>
    <row r="106" spans="1:10">
      <c r="A106" s="63">
        <v>16</v>
      </c>
      <c r="B106" s="74" t="s">
        <v>401</v>
      </c>
      <c r="C106" s="113"/>
      <c r="D106" s="113"/>
      <c r="E106" s="113"/>
      <c r="F106" s="112"/>
      <c r="G106" s="73"/>
      <c r="I106" s="70"/>
    </row>
    <row r="107" spans="1:10" ht="15" thickBot="1">
      <c r="A107" s="63">
        <v>17</v>
      </c>
      <c r="B107" s="74" t="s">
        <v>402</v>
      </c>
      <c r="C107" s="79"/>
      <c r="D107" s="79"/>
      <c r="E107" s="79"/>
      <c r="F107" s="79"/>
      <c r="G107" s="73"/>
      <c r="I107" s="70"/>
    </row>
    <row r="108" spans="1:10" ht="16.2" thickTop="1">
      <c r="A108" s="63">
        <v>18</v>
      </c>
      <c r="B108" s="63"/>
      <c r="C108" s="95"/>
      <c r="D108" s="95"/>
      <c r="E108" s="95"/>
      <c r="F108" s="95"/>
      <c r="G108" s="114"/>
      <c r="I108" s="11" t="s">
        <v>8</v>
      </c>
      <c r="J108" s="11" t="s">
        <v>9</v>
      </c>
    </row>
    <row r="109" spans="1:10">
      <c r="A109" s="63">
        <v>19</v>
      </c>
      <c r="B109" s="115" t="s">
        <v>403</v>
      </c>
      <c r="C109" s="115"/>
      <c r="D109" s="115"/>
      <c r="E109" s="95"/>
      <c r="F109" s="95"/>
      <c r="G109" s="100"/>
      <c r="I109" s="17" t="s">
        <v>164</v>
      </c>
      <c r="J109" s="17" t="s">
        <v>164</v>
      </c>
    </row>
    <row r="110" spans="1:10">
      <c r="A110" s="63">
        <v>20</v>
      </c>
      <c r="B110" s="115" t="s">
        <v>404</v>
      </c>
      <c r="C110" s="115"/>
      <c r="D110" s="115"/>
      <c r="E110" s="95"/>
      <c r="F110" s="95"/>
      <c r="G110" s="100"/>
      <c r="I110" s="17" t="s">
        <v>164</v>
      </c>
      <c r="J110" s="17" t="s">
        <v>164</v>
      </c>
    </row>
    <row r="111" spans="1:10">
      <c r="A111" s="63">
        <v>21</v>
      </c>
      <c r="B111" s="115" t="s">
        <v>405</v>
      </c>
      <c r="C111" s="95"/>
      <c r="D111" s="95"/>
      <c r="E111" s="37" t="s">
        <v>406</v>
      </c>
      <c r="F111" s="95"/>
      <c r="G111" s="100"/>
      <c r="I111" s="17" t="s">
        <v>406</v>
      </c>
      <c r="J111" s="17" t="s">
        <v>406</v>
      </c>
    </row>
    <row r="112" spans="1:10">
      <c r="A112" s="63">
        <v>22</v>
      </c>
      <c r="B112" s="115" t="s">
        <v>407</v>
      </c>
      <c r="C112" s="116" t="s">
        <v>408</v>
      </c>
      <c r="D112" s="95"/>
      <c r="E112" s="95"/>
      <c r="F112" s="95"/>
      <c r="G112" s="100"/>
      <c r="I112" s="17" t="s">
        <v>408</v>
      </c>
      <c r="J112" s="17" t="s">
        <v>408</v>
      </c>
    </row>
    <row r="113" spans="1:9">
      <c r="A113" s="63">
        <v>23</v>
      </c>
      <c r="B113" s="117" t="s">
        <v>409</v>
      </c>
      <c r="C113" s="118"/>
      <c r="D113" s="119"/>
      <c r="E113" s="119"/>
      <c r="F113" s="119"/>
      <c r="G113" s="100"/>
      <c r="I113" s="17"/>
    </row>
    <row r="114" spans="1:9">
      <c r="G114" s="100"/>
    </row>
    <row r="115" spans="1:9">
      <c r="A115" s="1" t="s">
        <v>268</v>
      </c>
      <c r="B115" s="1" t="s">
        <v>269</v>
      </c>
      <c r="C115" s="1"/>
    </row>
    <row r="116" spans="1:9">
      <c r="A116" s="1" t="s">
        <v>410</v>
      </c>
      <c r="B116" s="120" t="s">
        <v>411</v>
      </c>
    </row>
    <row r="117" spans="1:9">
      <c r="A117" s="1" t="s">
        <v>412</v>
      </c>
      <c r="B117" s="1" t="s">
        <v>413</v>
      </c>
    </row>
  </sheetData>
  <mergeCells count="4">
    <mergeCell ref="C5:G5"/>
    <mergeCell ref="E28:I28"/>
    <mergeCell ref="C53:I53"/>
    <mergeCell ref="C87:F8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A8455-B663-435A-B77C-3A191DB9F79C}">
  <dimension ref="A1:C14"/>
  <sheetViews>
    <sheetView workbookViewId="0">
      <selection activeCell="A15" sqref="A15"/>
    </sheetView>
  </sheetViews>
  <sheetFormatPr defaultRowHeight="13.2"/>
  <cols>
    <col min="1" max="1" width="10.44140625" style="187" customWidth="1"/>
    <col min="2" max="2" width="61.77734375" style="187" customWidth="1"/>
    <col min="3" max="3" width="11" style="187" bestFit="1" customWidth="1"/>
    <col min="4" max="16384" width="8.88671875" style="187"/>
  </cols>
  <sheetData>
    <row r="1" spans="1:3">
      <c r="A1" s="45" t="s">
        <v>2</v>
      </c>
    </row>
    <row r="2" spans="1:3">
      <c r="A2" s="45" t="s">
        <v>140</v>
      </c>
    </row>
    <row r="3" spans="1:3">
      <c r="A3" s="46" t="s">
        <v>5</v>
      </c>
    </row>
    <row r="4" spans="1:3">
      <c r="A4" s="46"/>
    </row>
    <row r="5" spans="1:3">
      <c r="B5" s="184" t="s">
        <v>414</v>
      </c>
      <c r="C5" s="185">
        <v>45261</v>
      </c>
    </row>
    <row r="6" spans="1:3">
      <c r="B6" s="186" t="s">
        <v>141</v>
      </c>
      <c r="C6" s="188">
        <v>4767111</v>
      </c>
    </row>
    <row r="7" spans="1:3">
      <c r="B7" s="186" t="s">
        <v>486</v>
      </c>
      <c r="C7" s="188">
        <v>-2338817.2726602922</v>
      </c>
    </row>
    <row r="8" spans="1:3" ht="13.8" thickBot="1">
      <c r="B8" s="186" t="s">
        <v>487</v>
      </c>
      <c r="C8" s="189">
        <f>SUM(C6:C7)</f>
        <v>2428293.7273397078</v>
      </c>
    </row>
    <row r="9" spans="1:3" ht="13.8" thickTop="1"/>
    <row r="11" spans="1:3">
      <c r="B11" s="8" t="s">
        <v>143</v>
      </c>
      <c r="C11" s="190">
        <v>2317727</v>
      </c>
    </row>
    <row r="12" spans="1:3">
      <c r="B12" s="120" t="s">
        <v>486</v>
      </c>
      <c r="C12" s="191">
        <v>-135736.08745279175</v>
      </c>
    </row>
    <row r="13" spans="1:3" ht="13.8" thickBot="1">
      <c r="B13" s="120" t="s">
        <v>506</v>
      </c>
      <c r="C13" s="192">
        <v>2181990.9125472084</v>
      </c>
    </row>
    <row r="14" spans="1:3" ht="13.8" thickTop="1"/>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BC23C-2046-4FF3-B3D2-5A3E074DD283}">
  <dimension ref="A1:C13"/>
  <sheetViews>
    <sheetView workbookViewId="0">
      <selection activeCell="A15" sqref="A15"/>
    </sheetView>
  </sheetViews>
  <sheetFormatPr defaultRowHeight="14.4"/>
  <cols>
    <col min="1" max="1" width="65.44140625" bestFit="1" customWidth="1"/>
    <col min="2" max="2" width="20.6640625" customWidth="1"/>
    <col min="3" max="3" width="10" bestFit="1" customWidth="1"/>
  </cols>
  <sheetData>
    <row r="1" spans="1:3" ht="17.399999999999999">
      <c r="A1" s="129" t="s">
        <v>420</v>
      </c>
    </row>
    <row r="2" spans="1:3">
      <c r="A2" s="129"/>
    </row>
    <row r="3" spans="1:3">
      <c r="A3" s="130" t="s">
        <v>421</v>
      </c>
      <c r="B3" s="130"/>
      <c r="C3" s="130"/>
    </row>
    <row r="4" spans="1:3">
      <c r="A4" s="131" t="s">
        <v>422</v>
      </c>
      <c r="C4" s="132">
        <v>6073868.192307692</v>
      </c>
    </row>
    <row r="5" spans="1:3">
      <c r="A5" s="130" t="s">
        <v>423</v>
      </c>
      <c r="B5" s="130"/>
      <c r="C5" s="133"/>
    </row>
    <row r="6" spans="1:3">
      <c r="A6" s="131" t="s">
        <v>424</v>
      </c>
      <c r="C6" s="134">
        <v>990925.40692307695</v>
      </c>
    </row>
    <row r="7" spans="1:3">
      <c r="A7" s="131" t="s">
        <v>422</v>
      </c>
      <c r="B7" s="135" t="s">
        <v>425</v>
      </c>
      <c r="C7" s="136">
        <v>0</v>
      </c>
    </row>
    <row r="8" spans="1:3">
      <c r="A8" s="131" t="s">
        <v>426</v>
      </c>
      <c r="C8" s="136">
        <v>82470.061538461538</v>
      </c>
    </row>
    <row r="9" spans="1:3">
      <c r="A9" s="131" t="s">
        <v>427</v>
      </c>
      <c r="C9" s="136">
        <v>82470.033846153849</v>
      </c>
    </row>
    <row r="10" spans="1:3">
      <c r="A10" s="130" t="s">
        <v>428</v>
      </c>
      <c r="B10" s="130"/>
      <c r="C10" s="133"/>
    </row>
    <row r="11" spans="1:3">
      <c r="A11" t="s">
        <v>429</v>
      </c>
      <c r="C11" s="132">
        <f>SUM(C4:C9)</f>
        <v>7229733.6946153846</v>
      </c>
    </row>
    <row r="13" spans="1:3" ht="17.399999999999999">
      <c r="A13" s="129" t="s">
        <v>430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01600-C26D-4F1B-868E-23A853068D16}">
  <dimension ref="A1:H25"/>
  <sheetViews>
    <sheetView workbookViewId="0">
      <selection activeCell="A19" sqref="A19"/>
    </sheetView>
  </sheetViews>
  <sheetFormatPr defaultRowHeight="14.4"/>
  <cols>
    <col min="1" max="1" width="6.21875" customWidth="1"/>
    <col min="2" max="2" width="39.21875" bestFit="1" customWidth="1"/>
    <col min="3" max="3" width="73.88671875" bestFit="1" customWidth="1"/>
    <col min="4" max="4" width="1.77734375" bestFit="1" customWidth="1"/>
    <col min="5" max="5" width="9.77734375" bestFit="1" customWidth="1"/>
    <col min="6" max="7" width="1.77734375" bestFit="1" customWidth="1"/>
  </cols>
  <sheetData>
    <row r="1" spans="1:8">
      <c r="A1" s="212" t="s">
        <v>510</v>
      </c>
      <c r="B1" s="212"/>
      <c r="C1" s="212"/>
      <c r="D1" s="212"/>
      <c r="E1" s="212"/>
      <c r="F1" s="212"/>
      <c r="G1" s="212"/>
      <c r="H1" s="212"/>
    </row>
    <row r="2" spans="1:8">
      <c r="A2" s="212" t="s">
        <v>527</v>
      </c>
      <c r="B2" s="212"/>
      <c r="C2" s="212"/>
      <c r="D2" s="212"/>
      <c r="E2" s="212"/>
      <c r="F2" s="212"/>
      <c r="G2" s="212"/>
      <c r="H2" s="212"/>
    </row>
    <row r="3" spans="1:8">
      <c r="A3" s="212" t="s">
        <v>511</v>
      </c>
      <c r="B3" s="212"/>
      <c r="C3" s="212"/>
      <c r="D3" s="212"/>
      <c r="E3" s="212"/>
      <c r="F3" s="212"/>
      <c r="G3" s="212"/>
      <c r="H3" s="212"/>
    </row>
    <row r="4" spans="1:8">
      <c r="A4" s="212"/>
      <c r="B4" s="212"/>
      <c r="C4" s="212"/>
      <c r="D4" s="212"/>
      <c r="E4" s="212"/>
      <c r="F4" s="212"/>
      <c r="G4" s="212"/>
      <c r="H4" s="212"/>
    </row>
    <row r="5" spans="1:8">
      <c r="A5" s="214" t="s">
        <v>6</v>
      </c>
      <c r="B5" s="212"/>
      <c r="C5" s="212"/>
      <c r="D5" s="212"/>
      <c r="E5" s="212"/>
      <c r="F5" s="212"/>
      <c r="G5" s="212"/>
      <c r="H5" s="212"/>
    </row>
    <row r="6" spans="1:8">
      <c r="A6" s="214" t="s">
        <v>7</v>
      </c>
      <c r="B6" s="214" t="s">
        <v>414</v>
      </c>
      <c r="C6" s="214" t="s">
        <v>512</v>
      </c>
      <c r="D6" s="213"/>
      <c r="E6" s="213">
        <v>2023</v>
      </c>
      <c r="F6" s="213"/>
      <c r="G6" s="213"/>
      <c r="H6" s="212"/>
    </row>
    <row r="7" spans="1:8">
      <c r="A7" s="212"/>
      <c r="B7" s="212"/>
      <c r="C7" s="212"/>
      <c r="D7" s="214"/>
      <c r="E7" s="214" t="s">
        <v>513</v>
      </c>
      <c r="F7" s="214"/>
      <c r="G7" s="214"/>
      <c r="H7" s="212"/>
    </row>
    <row r="8" spans="1:8">
      <c r="A8" s="212">
        <v>1</v>
      </c>
      <c r="B8" s="215" t="s">
        <v>514</v>
      </c>
      <c r="C8" s="215"/>
      <c r="D8" s="212"/>
      <c r="E8" s="212"/>
      <c r="F8" s="212"/>
      <c r="G8" s="212"/>
      <c r="H8" s="212"/>
    </row>
    <row r="9" spans="1:8">
      <c r="A9" s="212">
        <f>A8+1</f>
        <v>2</v>
      </c>
      <c r="B9" s="215" t="s">
        <v>515</v>
      </c>
      <c r="C9" s="212"/>
      <c r="D9" s="216"/>
      <c r="E9" s="216">
        <v>0</v>
      </c>
      <c r="F9" s="212"/>
      <c r="G9" s="212"/>
      <c r="H9" s="212"/>
    </row>
    <row r="10" spans="1:8">
      <c r="A10" s="212">
        <f t="shared" ref="A10:A17" si="0">A9+1</f>
        <v>3</v>
      </c>
      <c r="B10" s="215" t="s">
        <v>516</v>
      </c>
      <c r="C10" s="215" t="s">
        <v>517</v>
      </c>
      <c r="D10" s="216"/>
      <c r="E10" s="217">
        <v>1294504</v>
      </c>
      <c r="F10" s="212"/>
      <c r="G10" s="212"/>
      <c r="H10" s="212"/>
    </row>
    <row r="11" spans="1:8">
      <c r="A11" s="212">
        <f t="shared" si="0"/>
        <v>4</v>
      </c>
      <c r="B11" s="215" t="s">
        <v>518</v>
      </c>
      <c r="C11" s="215" t="s">
        <v>519</v>
      </c>
      <c r="D11" s="216"/>
      <c r="E11" s="216">
        <v>1294504</v>
      </c>
      <c r="F11" s="212"/>
      <c r="G11" s="212"/>
      <c r="H11" s="212"/>
    </row>
    <row r="12" spans="1:8">
      <c r="A12" s="212">
        <f t="shared" si="0"/>
        <v>5</v>
      </c>
      <c r="B12" s="215" t="s">
        <v>520</v>
      </c>
      <c r="C12" s="215" t="s">
        <v>521</v>
      </c>
      <c r="D12" s="219"/>
      <c r="E12" s="218">
        <v>7.6816666666666686E-2</v>
      </c>
      <c r="F12" s="212"/>
      <c r="G12" s="212"/>
      <c r="H12" s="212"/>
    </row>
    <row r="13" spans="1:8">
      <c r="A13" s="212">
        <f t="shared" si="0"/>
        <v>6</v>
      </c>
      <c r="B13" s="215" t="s">
        <v>528</v>
      </c>
      <c r="C13" s="215" t="s">
        <v>522</v>
      </c>
      <c r="D13" s="216"/>
      <c r="E13" s="216">
        <v>99439.482266666688</v>
      </c>
      <c r="F13" s="212"/>
      <c r="G13" s="212"/>
      <c r="H13" s="212"/>
    </row>
    <row r="14" spans="1:8">
      <c r="A14" s="212">
        <f t="shared" si="0"/>
        <v>7</v>
      </c>
      <c r="B14" s="215" t="s">
        <v>529</v>
      </c>
      <c r="C14" s="215" t="s">
        <v>517</v>
      </c>
      <c r="D14" s="216"/>
      <c r="E14" s="217">
        <v>489658</v>
      </c>
      <c r="F14" s="212"/>
      <c r="G14" s="212"/>
      <c r="H14" s="212"/>
    </row>
    <row r="15" spans="1:8">
      <c r="A15" s="212">
        <f t="shared" si="0"/>
        <v>8</v>
      </c>
      <c r="B15" s="215" t="s">
        <v>523</v>
      </c>
      <c r="C15" s="215" t="s">
        <v>530</v>
      </c>
      <c r="D15" s="216"/>
      <c r="E15" s="216">
        <v>589097.48226666672</v>
      </c>
      <c r="F15" s="212"/>
      <c r="G15" s="212"/>
      <c r="H15" s="212"/>
    </row>
    <row r="16" spans="1:8">
      <c r="A16" s="212">
        <f t="shared" si="0"/>
        <v>9</v>
      </c>
      <c r="B16" s="215" t="s">
        <v>524</v>
      </c>
      <c r="C16" s="215" t="s">
        <v>525</v>
      </c>
      <c r="D16" s="219"/>
      <c r="E16" s="218">
        <v>1</v>
      </c>
      <c r="F16" s="212"/>
      <c r="G16" s="212"/>
      <c r="H16" s="212"/>
    </row>
    <row r="17" spans="1:8">
      <c r="A17" s="212">
        <f t="shared" si="0"/>
        <v>10</v>
      </c>
      <c r="B17" s="215" t="s">
        <v>526</v>
      </c>
      <c r="C17" s="215" t="s">
        <v>531</v>
      </c>
      <c r="D17" s="216"/>
      <c r="E17" s="216">
        <v>589097.48226666672</v>
      </c>
      <c r="F17" s="212"/>
      <c r="G17" s="212"/>
      <c r="H17" s="212"/>
    </row>
    <row r="18" spans="1:8">
      <c r="A18" s="212"/>
      <c r="B18" s="212"/>
      <c r="C18" s="212"/>
      <c r="D18" s="212"/>
      <c r="E18" s="212"/>
      <c r="F18" s="212"/>
      <c r="G18" s="212"/>
      <c r="H18" s="212"/>
    </row>
    <row r="19" spans="1:8">
      <c r="A19" s="212"/>
      <c r="B19" s="212"/>
      <c r="C19" s="212"/>
      <c r="D19" s="212"/>
      <c r="E19" s="212"/>
      <c r="F19" s="212"/>
      <c r="G19" s="212"/>
      <c r="H19" s="212"/>
    </row>
    <row r="20" spans="1:8">
      <c r="A20" s="212"/>
      <c r="B20" s="212"/>
      <c r="C20" s="212"/>
      <c r="D20" s="212"/>
      <c r="E20" s="212"/>
      <c r="F20" s="212"/>
      <c r="G20" s="212"/>
      <c r="H20" s="212"/>
    </row>
    <row r="21" spans="1:8">
      <c r="A21" s="212"/>
      <c r="B21" s="212"/>
      <c r="C21" s="212"/>
      <c r="D21" s="212"/>
      <c r="E21" s="212"/>
      <c r="F21" s="212"/>
      <c r="G21" s="212"/>
      <c r="H21" s="212"/>
    </row>
    <row r="22" spans="1:8">
      <c r="A22" s="212"/>
      <c r="B22" s="212"/>
      <c r="C22" s="212"/>
      <c r="D22" s="212"/>
      <c r="E22" s="212"/>
      <c r="F22" s="212"/>
      <c r="G22" s="212"/>
      <c r="H22" s="212"/>
    </row>
    <row r="23" spans="1:8">
      <c r="A23" s="212"/>
      <c r="B23" s="212"/>
      <c r="C23" s="212"/>
      <c r="D23" s="212"/>
      <c r="E23" s="212"/>
      <c r="F23" s="212"/>
      <c r="G23" s="212"/>
      <c r="H23" s="212"/>
    </row>
    <row r="24" spans="1:8">
      <c r="A24" s="212"/>
      <c r="B24" s="212"/>
      <c r="C24" s="212"/>
      <c r="D24" s="212"/>
      <c r="E24" s="212"/>
      <c r="F24" s="212"/>
      <c r="G24" s="212"/>
      <c r="H24" s="212"/>
    </row>
    <row r="25" spans="1:8">
      <c r="A25" s="212"/>
      <c r="B25" s="212"/>
      <c r="C25" s="212"/>
      <c r="D25" s="212"/>
      <c r="E25" s="212"/>
      <c r="F25" s="212"/>
      <c r="G25" s="212"/>
      <c r="H25" s="2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30EE3-E9DD-458C-B2E2-82528EB28696}">
  <dimension ref="A1:G104"/>
  <sheetViews>
    <sheetView workbookViewId="0"/>
  </sheetViews>
  <sheetFormatPr defaultRowHeight="13.2"/>
  <cols>
    <col min="1" max="1" width="8.6640625" style="120" customWidth="1"/>
    <col min="2" max="2" width="63.88671875" style="120" bestFit="1" customWidth="1"/>
    <col min="3" max="3" width="38.33203125" style="120" bestFit="1" customWidth="1"/>
    <col min="4" max="4" width="20.33203125" style="120" bestFit="1" customWidth="1"/>
    <col min="5" max="5" width="22.44140625" style="120" customWidth="1"/>
    <col min="6" max="6" width="23.44140625" style="120" bestFit="1" customWidth="1"/>
    <col min="7" max="7" width="12.21875" style="120" bestFit="1" customWidth="1"/>
    <col min="8" max="16384" width="8.88671875" style="120"/>
  </cols>
  <sheetData>
    <row r="1" spans="1:4">
      <c r="A1" s="45" t="s">
        <v>270</v>
      </c>
    </row>
    <row r="2" spans="1:4">
      <c r="A2" s="45" t="s">
        <v>271</v>
      </c>
    </row>
    <row r="3" spans="1:4">
      <c r="A3" s="46" t="s">
        <v>5</v>
      </c>
    </row>
    <row r="4" spans="1:4">
      <c r="C4" s="121">
        <v>44896</v>
      </c>
      <c r="D4" s="121">
        <v>45261</v>
      </c>
    </row>
    <row r="5" spans="1:4">
      <c r="A5" s="122"/>
      <c r="B5" s="123" t="s">
        <v>414</v>
      </c>
      <c r="C5" s="123" t="s">
        <v>415</v>
      </c>
      <c r="D5" s="123" t="s">
        <v>416</v>
      </c>
    </row>
    <row r="6" spans="1:4">
      <c r="A6" s="124"/>
      <c r="B6" s="125" t="s">
        <v>280</v>
      </c>
      <c r="C6" s="126">
        <v>-75241801</v>
      </c>
      <c r="D6" s="126">
        <v>-80043930</v>
      </c>
    </row>
    <row r="7" spans="1:4">
      <c r="A7" s="124"/>
      <c r="B7" s="120" t="s">
        <v>417</v>
      </c>
      <c r="C7" s="127">
        <f>'Corriedale Depr adjustment'!AF38</f>
        <v>10414.3990763575</v>
      </c>
      <c r="D7" s="127">
        <f>'Corriedale Depr adjustment'!AF50</f>
        <v>18539.266153607496</v>
      </c>
    </row>
    <row r="8" spans="1:4">
      <c r="A8" s="124"/>
      <c r="B8" s="120" t="s">
        <v>418</v>
      </c>
      <c r="C8" s="127">
        <f>'King Ranch Depr Adj'!AT55</f>
        <v>556782.46154425992</v>
      </c>
      <c r="D8" s="127">
        <f>'King Ranch Depr Adj'!AT67</f>
        <v>1077915.1822212725</v>
      </c>
    </row>
    <row r="9" spans="1:4" ht="13.8" thickBot="1">
      <c r="A9" s="124"/>
      <c r="B9" s="120" t="s">
        <v>419</v>
      </c>
      <c r="C9" s="128">
        <f>SUM(C6:C8)</f>
        <v>-74674604.139379382</v>
      </c>
      <c r="D9" s="128">
        <f>SUM(D6:D8)</f>
        <v>-78947475.551625118</v>
      </c>
    </row>
    <row r="10" spans="1:4" ht="13.8" thickTop="1">
      <c r="A10" s="124"/>
      <c r="C10" s="226"/>
      <c r="D10" s="226"/>
    </row>
    <row r="11" spans="1:4">
      <c r="A11" s="124"/>
      <c r="C11" s="226"/>
      <c r="D11" s="226"/>
    </row>
    <row r="12" spans="1:4">
      <c r="A12" s="124"/>
      <c r="B12" s="125" t="s">
        <v>283</v>
      </c>
      <c r="C12" s="226">
        <v>-2910132</v>
      </c>
      <c r="D12" s="226">
        <v>-5237596</v>
      </c>
    </row>
    <row r="13" spans="1:4">
      <c r="A13" s="124"/>
      <c r="B13" s="125" t="s">
        <v>578</v>
      </c>
      <c r="C13" s="226">
        <v>-2910132</v>
      </c>
      <c r="D13" s="226">
        <v>-5236489</v>
      </c>
    </row>
    <row r="16" spans="1:4">
      <c r="B16" s="120" t="s">
        <v>579</v>
      </c>
    </row>
    <row r="17" spans="1:7" ht="52.8">
      <c r="A17" s="122"/>
      <c r="B17" s="220" t="s">
        <v>414</v>
      </c>
      <c r="C17" s="220"/>
      <c r="D17" s="221" t="s">
        <v>533</v>
      </c>
      <c r="E17" s="221" t="s">
        <v>534</v>
      </c>
      <c r="F17" s="221" t="s">
        <v>535</v>
      </c>
      <c r="G17" s="222" t="s">
        <v>536</v>
      </c>
    </row>
    <row r="18" spans="1:7">
      <c r="A18" s="122">
        <v>2022</v>
      </c>
      <c r="B18" s="223" t="s">
        <v>537</v>
      </c>
      <c r="C18" s="224"/>
      <c r="D18" s="225"/>
      <c r="E18" s="225"/>
      <c r="F18" s="226"/>
      <c r="G18" s="227"/>
    </row>
    <row r="19" spans="1:7">
      <c r="A19" s="122"/>
      <c r="B19" s="223"/>
      <c r="C19" s="224" t="s">
        <v>538</v>
      </c>
      <c r="D19" s="225">
        <v>-37055084</v>
      </c>
      <c r="E19" s="225">
        <v>-99824</v>
      </c>
      <c r="F19" s="226">
        <v>530427</v>
      </c>
      <c r="G19" s="227">
        <v>-37154907</v>
      </c>
    </row>
    <row r="20" spans="1:7">
      <c r="A20" s="122"/>
      <c r="B20" s="223" t="s">
        <v>539</v>
      </c>
      <c r="C20" s="224" t="s">
        <v>540</v>
      </c>
      <c r="D20" s="225">
        <v>-4288</v>
      </c>
      <c r="E20" s="225">
        <v>314</v>
      </c>
      <c r="F20" s="226">
        <v>1256</v>
      </c>
      <c r="G20" s="227">
        <v>-3974</v>
      </c>
    </row>
    <row r="21" spans="1:7">
      <c r="A21" s="122"/>
      <c r="B21" s="228" t="s">
        <v>541</v>
      </c>
      <c r="C21" s="229"/>
      <c r="D21" s="230">
        <v>-37059372</v>
      </c>
      <c r="E21" s="230">
        <v>-99510</v>
      </c>
      <c r="F21" s="231">
        <v>531683</v>
      </c>
      <c r="G21" s="232">
        <v>-37158882</v>
      </c>
    </row>
    <row r="22" spans="1:7">
      <c r="A22" s="122"/>
      <c r="B22" s="223" t="s">
        <v>542</v>
      </c>
      <c r="C22" s="224"/>
      <c r="D22" s="225"/>
      <c r="E22" s="225"/>
      <c r="F22" s="226"/>
      <c r="G22" s="227"/>
    </row>
    <row r="23" spans="1:7">
      <c r="A23" s="122"/>
      <c r="B23" s="223"/>
      <c r="C23" s="224" t="s">
        <v>543</v>
      </c>
      <c r="D23" s="225">
        <v>-1644462</v>
      </c>
      <c r="E23" s="225">
        <v>886262</v>
      </c>
      <c r="F23" s="226">
        <v>1847953</v>
      </c>
      <c r="G23" s="227">
        <v>-758200</v>
      </c>
    </row>
    <row r="24" spans="1:7">
      <c r="A24" s="122"/>
      <c r="B24" s="228" t="s">
        <v>544</v>
      </c>
      <c r="C24" s="229"/>
      <c r="D24" s="230">
        <v>-1644462</v>
      </c>
      <c r="E24" s="230">
        <v>886262</v>
      </c>
      <c r="F24" s="231">
        <v>1847953</v>
      </c>
      <c r="G24" s="232">
        <v>-758200</v>
      </c>
    </row>
    <row r="25" spans="1:7">
      <c r="A25" s="122"/>
      <c r="B25" s="223" t="s">
        <v>545</v>
      </c>
      <c r="C25" s="224"/>
      <c r="D25" s="225"/>
      <c r="E25" s="225"/>
      <c r="F25" s="226"/>
      <c r="G25" s="227"/>
    </row>
    <row r="26" spans="1:7">
      <c r="A26" s="122"/>
      <c r="B26" s="223"/>
      <c r="C26" s="224" t="s">
        <v>546</v>
      </c>
      <c r="D26" s="225">
        <v>0</v>
      </c>
      <c r="E26" s="225">
        <v>0</v>
      </c>
      <c r="F26" s="226">
        <v>-1306637</v>
      </c>
      <c r="G26" s="227">
        <v>0</v>
      </c>
    </row>
    <row r="27" spans="1:7">
      <c r="A27" s="122"/>
      <c r="B27" s="228" t="s">
        <v>547</v>
      </c>
      <c r="C27" s="229"/>
      <c r="D27" s="230">
        <v>0</v>
      </c>
      <c r="E27" s="230">
        <v>0</v>
      </c>
      <c r="F27" s="231">
        <v>-1306637</v>
      </c>
      <c r="G27" s="232">
        <v>0</v>
      </c>
    </row>
    <row r="28" spans="1:7">
      <c r="A28" s="122"/>
      <c r="B28" s="223" t="s">
        <v>548</v>
      </c>
      <c r="C28" s="224"/>
      <c r="D28" s="225"/>
      <c r="E28" s="225"/>
      <c r="F28" s="226"/>
      <c r="G28" s="227"/>
    </row>
    <row r="29" spans="1:7">
      <c r="A29" s="122"/>
      <c r="B29" s="223"/>
      <c r="C29" s="224" t="s">
        <v>549</v>
      </c>
      <c r="D29" s="225">
        <v>0</v>
      </c>
      <c r="E29" s="225">
        <v>0</v>
      </c>
      <c r="F29" s="226">
        <v>-1500975</v>
      </c>
      <c r="G29" s="227">
        <v>0</v>
      </c>
    </row>
    <row r="30" spans="1:7">
      <c r="A30" s="122"/>
      <c r="B30" s="228" t="s">
        <v>550</v>
      </c>
      <c r="C30" s="229"/>
      <c r="D30" s="230">
        <v>0</v>
      </c>
      <c r="E30" s="230">
        <v>0</v>
      </c>
      <c r="F30" s="231">
        <v>-1500975</v>
      </c>
      <c r="G30" s="232">
        <v>0</v>
      </c>
    </row>
    <row r="31" spans="1:7">
      <c r="A31" s="122"/>
      <c r="B31" s="223" t="s">
        <v>551</v>
      </c>
      <c r="C31" s="224"/>
      <c r="D31" s="225"/>
      <c r="E31" s="225"/>
      <c r="F31" s="226"/>
      <c r="G31" s="227"/>
    </row>
    <row r="32" spans="1:7">
      <c r="A32" s="122"/>
      <c r="B32" s="223"/>
      <c r="C32" s="224" t="s">
        <v>552</v>
      </c>
      <c r="D32" s="225">
        <v>473984</v>
      </c>
      <c r="E32" s="225">
        <v>-105689</v>
      </c>
      <c r="F32" s="226">
        <v>127072</v>
      </c>
      <c r="G32" s="227">
        <v>368295</v>
      </c>
    </row>
    <row r="33" spans="1:7">
      <c r="A33" s="122"/>
      <c r="B33" s="223"/>
      <c r="C33" s="224" t="s">
        <v>553</v>
      </c>
      <c r="D33" s="225">
        <v>241222</v>
      </c>
      <c r="E33" s="225">
        <v>0</v>
      </c>
      <c r="F33" s="226">
        <v>241222</v>
      </c>
      <c r="G33" s="227">
        <v>241222</v>
      </c>
    </row>
    <row r="34" spans="1:7">
      <c r="A34" s="122"/>
      <c r="B34" s="228" t="s">
        <v>554</v>
      </c>
      <c r="C34" s="229"/>
      <c r="D34" s="230">
        <v>715206</v>
      </c>
      <c r="E34" s="230">
        <v>-105689</v>
      </c>
      <c r="F34" s="231">
        <v>368295</v>
      </c>
      <c r="G34" s="232">
        <v>609517</v>
      </c>
    </row>
    <row r="35" spans="1:7">
      <c r="A35" s="122"/>
      <c r="B35" s="223" t="s">
        <v>555</v>
      </c>
      <c r="C35" s="224"/>
      <c r="D35" s="225"/>
      <c r="E35" s="225"/>
      <c r="F35" s="226"/>
      <c r="G35" s="227"/>
    </row>
    <row r="36" spans="1:7" ht="13.8" thickBot="1">
      <c r="A36" s="122"/>
      <c r="B36" s="233" t="s">
        <v>556</v>
      </c>
      <c r="C36" s="234"/>
      <c r="D36" s="235">
        <v>-37988628</v>
      </c>
      <c r="E36" s="235">
        <v>681063</v>
      </c>
      <c r="F36" s="236">
        <v>-59682</v>
      </c>
      <c r="G36" s="237">
        <v>-37307564</v>
      </c>
    </row>
    <row r="37" spans="1:7" ht="13.8" thickTop="1">
      <c r="A37" s="122"/>
      <c r="B37" s="223">
        <v>254998</v>
      </c>
      <c r="C37" s="224"/>
      <c r="D37" s="225"/>
      <c r="E37" s="225"/>
      <c r="F37" s="226"/>
      <c r="G37" s="227"/>
    </row>
    <row r="38" spans="1:7">
      <c r="A38" s="122"/>
      <c r="B38" s="223"/>
      <c r="C38" s="224" t="s">
        <v>557</v>
      </c>
      <c r="D38" s="225">
        <v>-381273</v>
      </c>
      <c r="E38" s="225">
        <v>-13764</v>
      </c>
      <c r="F38" s="226">
        <v>115645</v>
      </c>
      <c r="G38" s="227">
        <v>-395037</v>
      </c>
    </row>
    <row r="39" spans="1:7">
      <c r="A39" s="122"/>
      <c r="B39" s="228" t="s">
        <v>558</v>
      </c>
      <c r="C39" s="229"/>
      <c r="D39" s="230">
        <v>-381273</v>
      </c>
      <c r="E39" s="230">
        <v>-13764</v>
      </c>
      <c r="F39" s="231">
        <v>115645</v>
      </c>
      <c r="G39" s="232">
        <v>-395037</v>
      </c>
    </row>
    <row r="40" spans="1:7">
      <c r="A40" s="122"/>
      <c r="B40" s="223" t="s">
        <v>559</v>
      </c>
      <c r="C40" s="224"/>
      <c r="D40" s="225"/>
      <c r="E40" s="225"/>
      <c r="F40" s="226"/>
      <c r="G40" s="227"/>
    </row>
    <row r="41" spans="1:7">
      <c r="A41" s="122"/>
      <c r="B41" s="223"/>
      <c r="C41" s="224" t="s">
        <v>560</v>
      </c>
      <c r="D41" s="225">
        <v>-25929</v>
      </c>
      <c r="E41" s="225">
        <v>7007</v>
      </c>
      <c r="F41" s="225">
        <v>-1110</v>
      </c>
      <c r="G41" s="238">
        <v>-18922</v>
      </c>
    </row>
    <row r="42" spans="1:7">
      <c r="A42" s="122"/>
      <c r="B42" s="228" t="s">
        <v>561</v>
      </c>
      <c r="C42" s="229"/>
      <c r="D42" s="230">
        <v>-25929</v>
      </c>
      <c r="E42" s="230">
        <v>7007</v>
      </c>
      <c r="F42" s="230">
        <v>-1110</v>
      </c>
      <c r="G42" s="239">
        <v>-18922</v>
      </c>
    </row>
    <row r="43" spans="1:7">
      <c r="A43" s="122"/>
      <c r="B43" s="228" t="s">
        <v>562</v>
      </c>
      <c r="C43" s="229"/>
      <c r="D43" s="230">
        <v>-407201</v>
      </c>
      <c r="E43" s="230">
        <v>-6758</v>
      </c>
      <c r="F43" s="231">
        <v>114535</v>
      </c>
      <c r="G43" s="232">
        <v>-413959</v>
      </c>
    </row>
    <row r="44" spans="1:7" ht="13.8" thickBot="1">
      <c r="A44" s="122"/>
      <c r="B44" s="233" t="s">
        <v>563</v>
      </c>
      <c r="C44" s="234"/>
      <c r="D44" s="235">
        <v>-38395829</v>
      </c>
      <c r="E44" s="235">
        <v>674306</v>
      </c>
      <c r="F44" s="236">
        <v>54853</v>
      </c>
      <c r="G44" s="236">
        <v>-37721524</v>
      </c>
    </row>
    <row r="45" spans="1:7" ht="13.8" thickTop="1">
      <c r="A45" s="122"/>
      <c r="B45" s="240"/>
      <c r="C45" s="241"/>
      <c r="D45" s="242"/>
      <c r="E45" s="242"/>
      <c r="F45" s="122"/>
      <c r="G45" s="122"/>
    </row>
    <row r="46" spans="1:7">
      <c r="A46" s="122"/>
      <c r="B46" s="240"/>
      <c r="C46" s="241"/>
      <c r="D46" s="242"/>
      <c r="E46" s="242"/>
      <c r="F46" s="242"/>
      <c r="G46" s="122"/>
    </row>
    <row r="47" spans="1:7">
      <c r="A47" s="122"/>
      <c r="B47" s="240"/>
      <c r="C47" s="241"/>
      <c r="D47" s="242"/>
      <c r="E47" s="242"/>
      <c r="F47" s="122">
        <v>2022</v>
      </c>
      <c r="G47" s="126"/>
    </row>
    <row r="48" spans="1:7">
      <c r="A48" s="122"/>
      <c r="B48" s="240"/>
      <c r="C48" s="241"/>
      <c r="D48" s="242"/>
      <c r="E48" s="242"/>
      <c r="F48" s="120" t="s">
        <v>564</v>
      </c>
      <c r="G48" s="126">
        <f>G21+G39</f>
        <v>-37553919</v>
      </c>
    </row>
    <row r="49" spans="1:7">
      <c r="A49" s="122"/>
      <c r="B49" s="240"/>
      <c r="C49" s="241"/>
      <c r="D49" s="242"/>
      <c r="E49" s="242"/>
      <c r="F49" s="120" t="s">
        <v>565</v>
      </c>
      <c r="G49" s="126">
        <v>0</v>
      </c>
    </row>
    <row r="50" spans="1:7">
      <c r="A50" s="122"/>
      <c r="B50" s="240"/>
      <c r="C50" s="241"/>
      <c r="D50" s="242"/>
      <c r="E50" s="242"/>
      <c r="F50" s="120" t="s">
        <v>566</v>
      </c>
      <c r="G50" s="126">
        <f>G24+G42</f>
        <v>-777122</v>
      </c>
    </row>
    <row r="51" spans="1:7">
      <c r="A51" s="122"/>
      <c r="B51" s="240"/>
      <c r="C51" s="241"/>
      <c r="D51" s="242"/>
      <c r="E51" s="242"/>
      <c r="F51" s="120" t="s">
        <v>567</v>
      </c>
      <c r="G51" s="126">
        <v>0</v>
      </c>
    </row>
    <row r="52" spans="1:7">
      <c r="A52" s="122"/>
      <c r="B52" s="240"/>
      <c r="C52" s="241"/>
      <c r="D52" s="242"/>
      <c r="E52" s="242"/>
      <c r="F52" s="120" t="s">
        <v>568</v>
      </c>
      <c r="G52" s="126">
        <f>G34</f>
        <v>609517</v>
      </c>
    </row>
    <row r="53" spans="1:7">
      <c r="A53" s="122"/>
      <c r="B53" s="240"/>
      <c r="C53" s="241"/>
      <c r="D53" s="242"/>
      <c r="E53" s="242"/>
      <c r="G53" s="126"/>
    </row>
    <row r="54" spans="1:7" ht="13.8" thickBot="1">
      <c r="A54" s="122"/>
      <c r="B54" s="240"/>
      <c r="C54" s="241"/>
      <c r="D54" s="242"/>
      <c r="E54" s="242"/>
      <c r="F54" s="243" t="s">
        <v>569</v>
      </c>
      <c r="G54" s="128">
        <f>SUM(G48:G52)</f>
        <v>-37721524</v>
      </c>
    </row>
    <row r="55" spans="1:7" ht="13.8" thickTop="1">
      <c r="A55" s="122"/>
      <c r="B55" s="240"/>
      <c r="C55" s="241"/>
      <c r="D55" s="242"/>
      <c r="E55" s="242"/>
      <c r="F55" s="242"/>
      <c r="G55" s="122"/>
    </row>
    <row r="56" spans="1:7">
      <c r="A56" s="122"/>
      <c r="B56" s="240"/>
      <c r="C56" s="241"/>
      <c r="D56" s="242"/>
      <c r="E56" s="242"/>
      <c r="F56" s="242"/>
      <c r="G56" s="242"/>
    </row>
    <row r="57" spans="1:7">
      <c r="A57" s="122"/>
      <c r="B57" s="240"/>
      <c r="C57" s="241"/>
      <c r="D57" s="242"/>
      <c r="E57" s="242"/>
      <c r="F57" s="242"/>
      <c r="G57" s="242"/>
    </row>
    <row r="58" spans="1:7">
      <c r="A58" s="122"/>
      <c r="B58" s="244"/>
      <c r="C58" s="245"/>
      <c r="D58" s="245"/>
      <c r="E58" s="245"/>
      <c r="F58" s="245"/>
      <c r="G58" s="246"/>
    </row>
    <row r="59" spans="1:7">
      <c r="A59" s="122">
        <v>2023</v>
      </c>
      <c r="B59" s="223" t="s">
        <v>537</v>
      </c>
      <c r="C59" s="224"/>
      <c r="D59" s="224"/>
      <c r="E59" s="224"/>
      <c r="F59" s="224"/>
      <c r="G59" s="247"/>
    </row>
    <row r="60" spans="1:7">
      <c r="B60" s="223"/>
      <c r="C60" s="224" t="s">
        <v>538</v>
      </c>
      <c r="D60" s="248">
        <v>-36564800</v>
      </c>
      <c r="E60" s="248">
        <v>-7522</v>
      </c>
      <c r="F60" s="248">
        <v>582585</v>
      </c>
      <c r="G60" s="249">
        <v>-36572322</v>
      </c>
    </row>
    <row r="61" spans="1:7">
      <c r="B61" s="223"/>
      <c r="C61" s="224" t="s">
        <v>540</v>
      </c>
      <c r="D61" s="248">
        <v>-3974</v>
      </c>
      <c r="E61" s="248">
        <v>0</v>
      </c>
      <c r="F61" s="248">
        <v>0</v>
      </c>
      <c r="G61" s="249">
        <v>-3974</v>
      </c>
    </row>
    <row r="62" spans="1:7">
      <c r="A62" s="122"/>
      <c r="B62" s="228" t="s">
        <v>541</v>
      </c>
      <c r="C62" s="229"/>
      <c r="D62" s="250">
        <v>-36568774</v>
      </c>
      <c r="E62" s="250">
        <v>-7522</v>
      </c>
      <c r="F62" s="250">
        <v>582585</v>
      </c>
      <c r="G62" s="251">
        <v>-36576296</v>
      </c>
    </row>
    <row r="63" spans="1:7">
      <c r="B63" s="223" t="s">
        <v>542</v>
      </c>
      <c r="C63" s="224"/>
      <c r="D63" s="224"/>
      <c r="E63" s="224"/>
      <c r="F63" s="224"/>
      <c r="G63" s="247"/>
    </row>
    <row r="64" spans="1:7">
      <c r="B64" s="223"/>
      <c r="C64" s="224" t="s">
        <v>543</v>
      </c>
      <c r="D64" s="248">
        <v>1088711</v>
      </c>
      <c r="E64" s="248">
        <v>51746</v>
      </c>
      <c r="F64" s="248">
        <v>1898658</v>
      </c>
      <c r="G64" s="249">
        <v>1140458</v>
      </c>
    </row>
    <row r="65" spans="1:7">
      <c r="A65" s="122"/>
      <c r="B65" s="228" t="s">
        <v>544</v>
      </c>
      <c r="C65" s="229"/>
      <c r="D65" s="250">
        <v>1088711</v>
      </c>
      <c r="E65" s="250">
        <v>51746</v>
      </c>
      <c r="F65" s="250">
        <v>1898658</v>
      </c>
      <c r="G65" s="251">
        <v>1140458</v>
      </c>
    </row>
    <row r="66" spans="1:7">
      <c r="B66" s="223" t="s">
        <v>551</v>
      </c>
      <c r="C66" s="224"/>
      <c r="D66" s="224"/>
      <c r="E66" s="224"/>
      <c r="F66" s="224"/>
      <c r="G66" s="247"/>
    </row>
    <row r="67" spans="1:7">
      <c r="B67" s="223"/>
      <c r="C67" s="224" t="s">
        <v>552</v>
      </c>
      <c r="D67" s="248">
        <v>499221</v>
      </c>
      <c r="E67" s="248">
        <v>85431</v>
      </c>
      <c r="F67" s="248">
        <v>216358</v>
      </c>
      <c r="G67" s="249">
        <v>584653</v>
      </c>
    </row>
    <row r="68" spans="1:7">
      <c r="B68" s="223"/>
      <c r="C68" s="224" t="s">
        <v>553</v>
      </c>
      <c r="D68" s="248">
        <v>1073162</v>
      </c>
      <c r="E68" s="248">
        <v>0</v>
      </c>
      <c r="F68" s="248">
        <v>831939</v>
      </c>
      <c r="G68" s="249">
        <v>1073162</v>
      </c>
    </row>
    <row r="69" spans="1:7">
      <c r="A69" s="122"/>
      <c r="B69" s="228" t="s">
        <v>554</v>
      </c>
      <c r="C69" s="229"/>
      <c r="D69" s="250">
        <v>1572383</v>
      </c>
      <c r="E69" s="250">
        <v>85431</v>
      </c>
      <c r="F69" s="250">
        <v>1048297</v>
      </c>
      <c r="G69" s="251">
        <v>1657815</v>
      </c>
    </row>
    <row r="70" spans="1:7">
      <c r="B70" s="223" t="s">
        <v>570</v>
      </c>
      <c r="C70" s="224"/>
      <c r="D70" s="224"/>
      <c r="E70" s="224"/>
      <c r="F70" s="224"/>
      <c r="G70" s="247"/>
    </row>
    <row r="71" spans="1:7">
      <c r="B71" s="223"/>
      <c r="C71" s="224" t="s">
        <v>571</v>
      </c>
      <c r="D71" s="248">
        <v>-523068</v>
      </c>
      <c r="E71" s="248">
        <v>0</v>
      </c>
      <c r="F71" s="248">
        <v>-523068</v>
      </c>
      <c r="G71" s="249">
        <v>-523068</v>
      </c>
    </row>
    <row r="72" spans="1:7">
      <c r="A72" s="122"/>
      <c r="B72" s="228" t="s">
        <v>572</v>
      </c>
      <c r="C72" s="229"/>
      <c r="D72" s="250">
        <v>-523068</v>
      </c>
      <c r="E72" s="250">
        <v>0</v>
      </c>
      <c r="F72" s="250">
        <v>-523068</v>
      </c>
      <c r="G72" s="251">
        <v>-523068</v>
      </c>
    </row>
    <row r="73" spans="1:7">
      <c r="B73" s="223" t="s">
        <v>555</v>
      </c>
      <c r="C73" s="224"/>
      <c r="D73" s="224"/>
      <c r="E73" s="224"/>
      <c r="F73" s="224"/>
      <c r="G73" s="247"/>
    </row>
    <row r="74" spans="1:7" ht="13.8" thickBot="1">
      <c r="A74" s="122"/>
      <c r="B74" s="233" t="s">
        <v>556</v>
      </c>
      <c r="C74" s="234"/>
      <c r="D74" s="252">
        <v>-34430748</v>
      </c>
      <c r="E74" s="252">
        <v>129656</v>
      </c>
      <c r="F74" s="252">
        <v>3006473</v>
      </c>
      <c r="G74" s="253">
        <v>-34301092</v>
      </c>
    </row>
    <row r="75" spans="1:7" ht="13.8" thickTop="1">
      <c r="B75" s="254">
        <v>254998</v>
      </c>
      <c r="C75" s="224"/>
      <c r="D75" s="224"/>
      <c r="E75" s="224"/>
      <c r="F75" s="224"/>
      <c r="G75" s="247"/>
    </row>
    <row r="76" spans="1:7">
      <c r="B76" s="223"/>
      <c r="C76" s="224" t="s">
        <v>557</v>
      </c>
      <c r="D76" s="248">
        <v>-344212</v>
      </c>
      <c r="E76" s="248">
        <v>12761</v>
      </c>
      <c r="F76" s="248">
        <v>63586</v>
      </c>
      <c r="G76" s="249">
        <v>-331451</v>
      </c>
    </row>
    <row r="77" spans="1:7">
      <c r="A77" s="122"/>
      <c r="B77" s="228" t="s">
        <v>558</v>
      </c>
      <c r="C77" s="229"/>
      <c r="D77" s="250">
        <v>-344212</v>
      </c>
      <c r="E77" s="250">
        <v>12761</v>
      </c>
      <c r="F77" s="250">
        <v>63586</v>
      </c>
      <c r="G77" s="251">
        <v>-331451</v>
      </c>
    </row>
    <row r="78" spans="1:7">
      <c r="B78" s="223"/>
      <c r="C78" s="224"/>
      <c r="D78" s="248"/>
      <c r="E78" s="248"/>
      <c r="F78" s="248"/>
      <c r="G78" s="249"/>
    </row>
    <row r="79" spans="1:7">
      <c r="B79" s="240" t="s">
        <v>559</v>
      </c>
      <c r="C79" s="224"/>
      <c r="D79" s="224"/>
      <c r="E79" s="224"/>
      <c r="F79" s="224"/>
      <c r="G79" s="247"/>
    </row>
    <row r="80" spans="1:7">
      <c r="B80" s="223"/>
      <c r="C80" s="224" t="s">
        <v>560</v>
      </c>
      <c r="D80" s="248">
        <v>-15155</v>
      </c>
      <c r="E80" s="248">
        <v>2710</v>
      </c>
      <c r="F80" s="248">
        <v>6477</v>
      </c>
      <c r="G80" s="249">
        <v>-12445</v>
      </c>
    </row>
    <row r="81" spans="1:7">
      <c r="A81" s="122"/>
      <c r="B81" s="228" t="s">
        <v>561</v>
      </c>
      <c r="C81" s="229"/>
      <c r="D81" s="250">
        <v>-15155</v>
      </c>
      <c r="E81" s="250">
        <v>2710</v>
      </c>
      <c r="F81" s="250">
        <v>6477</v>
      </c>
      <c r="G81" s="251">
        <v>-12445</v>
      </c>
    </row>
    <row r="82" spans="1:7">
      <c r="A82" s="122"/>
      <c r="B82" s="228" t="s">
        <v>562</v>
      </c>
      <c r="C82" s="229"/>
      <c r="D82" s="250">
        <v>-359366</v>
      </c>
      <c r="E82" s="250">
        <v>15470</v>
      </c>
      <c r="F82" s="250">
        <v>70063</v>
      </c>
      <c r="G82" s="251">
        <v>-343896</v>
      </c>
    </row>
    <row r="83" spans="1:7" ht="13.8" thickBot="1">
      <c r="A83" s="122"/>
      <c r="B83" s="233" t="s">
        <v>563</v>
      </c>
      <c r="C83" s="234"/>
      <c r="D83" s="252">
        <v>-34790114</v>
      </c>
      <c r="E83" s="252">
        <v>145126</v>
      </c>
      <c r="F83" s="252">
        <v>3076536</v>
      </c>
      <c r="G83" s="253">
        <v>-34644988</v>
      </c>
    </row>
    <row r="84" spans="1:7" ht="13.8" thickTop="1"/>
    <row r="85" spans="1:7">
      <c r="D85" s="17"/>
      <c r="E85" s="17"/>
    </row>
    <row r="86" spans="1:7">
      <c r="C86" s="122" t="s">
        <v>573</v>
      </c>
      <c r="D86" s="49" t="s">
        <v>574</v>
      </c>
      <c r="E86" s="17"/>
    </row>
    <row r="87" spans="1:7">
      <c r="B87" s="49" t="s">
        <v>297</v>
      </c>
      <c r="D87" s="17"/>
      <c r="E87" s="17"/>
      <c r="F87" s="122">
        <v>2023</v>
      </c>
    </row>
    <row r="88" spans="1:7">
      <c r="B88" s="17" t="s">
        <v>298</v>
      </c>
      <c r="C88" s="255">
        <f>G48-C92</f>
        <v>-37549945</v>
      </c>
      <c r="D88" s="255">
        <f>G88-D92+B97-B100+G91+1898</f>
        <v>-37455369</v>
      </c>
      <c r="E88" s="17"/>
      <c r="F88" s="17" t="s">
        <v>564</v>
      </c>
      <c r="G88" s="127">
        <f>G62+G77</f>
        <v>-36907747</v>
      </c>
    </row>
    <row r="89" spans="1:7">
      <c r="B89" s="17" t="s">
        <v>300</v>
      </c>
      <c r="C89" s="255">
        <f>G50</f>
        <v>-777122</v>
      </c>
      <c r="D89" s="255">
        <f>G90</f>
        <v>1128013</v>
      </c>
      <c r="E89" s="17"/>
      <c r="F89" s="17" t="s">
        <v>565</v>
      </c>
      <c r="G89" s="127">
        <f>0</f>
        <v>0</v>
      </c>
    </row>
    <row r="90" spans="1:7">
      <c r="B90" s="17" t="s">
        <v>301</v>
      </c>
      <c r="C90" s="255">
        <f>C103</f>
        <v>833954</v>
      </c>
      <c r="D90" s="255">
        <f>D103</f>
        <v>1167022</v>
      </c>
      <c r="E90" s="17"/>
      <c r="F90" s="17" t="s">
        <v>566</v>
      </c>
      <c r="G90" s="127">
        <f>G65+G81</f>
        <v>1128013</v>
      </c>
    </row>
    <row r="91" spans="1:7">
      <c r="B91" s="17" t="s">
        <v>302</v>
      </c>
      <c r="C91" s="255">
        <f>G34</f>
        <v>609517</v>
      </c>
      <c r="D91" s="255">
        <f>G92+(-1400000)</f>
        <v>257815</v>
      </c>
      <c r="E91" s="17"/>
      <c r="F91" s="17" t="s">
        <v>567</v>
      </c>
      <c r="G91" s="127">
        <f>G72</f>
        <v>-523068</v>
      </c>
    </row>
    <row r="92" spans="1:7">
      <c r="B92" s="17" t="s">
        <v>303</v>
      </c>
      <c r="C92" s="255">
        <f>G20</f>
        <v>-3974</v>
      </c>
      <c r="D92" s="255">
        <f>G61</f>
        <v>-3974</v>
      </c>
      <c r="E92" s="17"/>
      <c r="F92" s="17" t="s">
        <v>568</v>
      </c>
      <c r="G92" s="127">
        <f>G69</f>
        <v>1657815</v>
      </c>
    </row>
    <row r="93" spans="1:7">
      <c r="E93" s="17"/>
      <c r="F93" s="17"/>
      <c r="G93" s="126"/>
    </row>
    <row r="94" spans="1:7" ht="13.8" thickBot="1">
      <c r="D94" s="256"/>
      <c r="E94" s="17"/>
      <c r="F94" s="257" t="s">
        <v>569</v>
      </c>
      <c r="G94" s="128">
        <f>SUM(G88:G92)</f>
        <v>-34644987</v>
      </c>
    </row>
    <row r="95" spans="1:7" ht="13.8" thickTop="1">
      <c r="G95" s="248"/>
    </row>
    <row r="96" spans="1:7">
      <c r="B96" s="258" t="s">
        <v>575</v>
      </c>
    </row>
    <row r="97" spans="2:4">
      <c r="B97" s="259">
        <v>-33553199</v>
      </c>
      <c r="C97" s="266"/>
    </row>
    <row r="99" spans="2:4">
      <c r="B99" s="258" t="s">
        <v>576</v>
      </c>
    </row>
    <row r="100" spans="2:4">
      <c r="B100" s="259">
        <v>-33522773</v>
      </c>
    </row>
    <row r="102" spans="2:4">
      <c r="B102" s="260" t="s">
        <v>577</v>
      </c>
      <c r="C102" s="261">
        <v>2022</v>
      </c>
      <c r="D102" s="262">
        <v>2023</v>
      </c>
    </row>
    <row r="103" spans="2:4" ht="14.4">
      <c r="B103" s="263" t="s">
        <v>546</v>
      </c>
      <c r="C103" s="226">
        <v>833954</v>
      </c>
      <c r="D103" s="227">
        <v>1167022</v>
      </c>
    </row>
    <row r="104" spans="2:4">
      <c r="B104" s="244" t="s">
        <v>385</v>
      </c>
      <c r="C104" s="264">
        <f>SUM(C103:C103)</f>
        <v>833954</v>
      </c>
      <c r="D104" s="265">
        <f>SUM(D103:D103)</f>
        <v>1167022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523A8-BDA4-4E59-AF4A-44A436A75DB0}">
  <dimension ref="A3:O72"/>
  <sheetViews>
    <sheetView workbookViewId="0">
      <pane ySplit="3" topLeftCell="A4" activePane="bottomLeft" state="frozen"/>
      <selection pane="bottomLeft" activeCell="A28" sqref="A28"/>
    </sheetView>
  </sheetViews>
  <sheetFormatPr defaultRowHeight="13.2"/>
  <cols>
    <col min="1" max="1" width="32.44140625" style="187" customWidth="1"/>
    <col min="2" max="14" width="13.33203125" style="187" bestFit="1" customWidth="1"/>
    <col min="15" max="15" width="12.21875" style="187" bestFit="1" customWidth="1"/>
    <col min="16" max="16384" width="8.88671875" style="187"/>
  </cols>
  <sheetData>
    <row r="3" spans="1:15">
      <c r="A3" s="196" t="s">
        <v>509</v>
      </c>
      <c r="B3" s="204" t="s">
        <v>488</v>
      </c>
      <c r="C3" s="204" t="s">
        <v>489</v>
      </c>
      <c r="D3" s="204" t="s">
        <v>490</v>
      </c>
      <c r="E3" s="204" t="s">
        <v>491</v>
      </c>
      <c r="F3" s="204" t="s">
        <v>492</v>
      </c>
      <c r="G3" s="204" t="s">
        <v>493</v>
      </c>
      <c r="H3" s="204" t="s">
        <v>494</v>
      </c>
      <c r="I3" s="204" t="s">
        <v>495</v>
      </c>
      <c r="J3" s="204" t="s">
        <v>496</v>
      </c>
      <c r="K3" s="204" t="s">
        <v>497</v>
      </c>
      <c r="L3" s="204" t="s">
        <v>498</v>
      </c>
      <c r="M3" s="204" t="s">
        <v>499</v>
      </c>
      <c r="N3" s="204" t="s">
        <v>500</v>
      </c>
    </row>
    <row r="4" spans="1:15">
      <c r="A4" s="120" t="s">
        <v>315</v>
      </c>
      <c r="B4" s="206">
        <v>70555577.890000015</v>
      </c>
      <c r="C4" s="206">
        <v>71943151.510000005</v>
      </c>
      <c r="D4" s="206">
        <v>71702358.439999983</v>
      </c>
      <c r="E4" s="206">
        <v>71091330.490000024</v>
      </c>
      <c r="F4" s="206">
        <v>72272357.590000004</v>
      </c>
      <c r="G4" s="206">
        <v>72883659.649999991</v>
      </c>
      <c r="H4" s="206">
        <v>73008373.452698246</v>
      </c>
      <c r="I4" s="206">
        <v>74020624.519999996</v>
      </c>
      <c r="J4" s="206">
        <v>74567206.929999977</v>
      </c>
      <c r="K4" s="206">
        <v>74308347.988256961</v>
      </c>
      <c r="L4" s="206">
        <v>75312671.830000013</v>
      </c>
      <c r="M4" s="206">
        <v>75935550.259999976</v>
      </c>
      <c r="N4" s="206">
        <v>76028846</v>
      </c>
    </row>
    <row r="5" spans="1:15">
      <c r="A5" s="120" t="s">
        <v>507</v>
      </c>
      <c r="B5" s="207">
        <v>5259787.62</v>
      </c>
      <c r="C5" s="207">
        <v>5305688.54</v>
      </c>
      <c r="D5" s="207">
        <v>5531309.5899999999</v>
      </c>
      <c r="E5" s="207">
        <v>5275644.99</v>
      </c>
      <c r="F5" s="207">
        <v>5316360.8499999996</v>
      </c>
      <c r="G5" s="207">
        <v>5379339.4000000004</v>
      </c>
      <c r="H5" s="207">
        <v>5498855.7000000002</v>
      </c>
      <c r="I5" s="207">
        <v>5630698.75</v>
      </c>
      <c r="J5" s="207">
        <v>5667793.0899999999</v>
      </c>
      <c r="K5" s="207">
        <v>5824607.4000000004</v>
      </c>
      <c r="L5" s="207">
        <v>6042283.5700000003</v>
      </c>
      <c r="M5" s="207">
        <v>6210567.3799999999</v>
      </c>
      <c r="N5" s="207">
        <v>6200521.79</v>
      </c>
    </row>
    <row r="6" spans="1:15">
      <c r="A6" s="120" t="s">
        <v>313</v>
      </c>
      <c r="B6" s="207">
        <v>73233118.030000001</v>
      </c>
      <c r="C6" s="207">
        <v>76057802.949999988</v>
      </c>
      <c r="D6" s="207">
        <v>76431088</v>
      </c>
      <c r="E6" s="207">
        <v>77276340.75999999</v>
      </c>
      <c r="F6" s="207">
        <v>76926940.739999995</v>
      </c>
      <c r="G6" s="207">
        <v>77738185.150000006</v>
      </c>
      <c r="H6" s="207">
        <v>77133065.219999984</v>
      </c>
      <c r="I6" s="207">
        <v>77933899.610000014</v>
      </c>
      <c r="J6" s="207">
        <v>78854285.950000003</v>
      </c>
      <c r="K6" s="207">
        <v>79063152.230000004</v>
      </c>
      <c r="L6" s="207">
        <v>80655803.090000004</v>
      </c>
      <c r="M6" s="207">
        <v>81557636.609999985</v>
      </c>
      <c r="N6" s="207">
        <v>81014430.340000004</v>
      </c>
    </row>
    <row r="7" spans="1:15">
      <c r="A7" s="120" t="s">
        <v>314</v>
      </c>
      <c r="B7" s="208">
        <v>11347446.950000001</v>
      </c>
      <c r="C7" s="208">
        <v>11721993.33</v>
      </c>
      <c r="D7" s="208">
        <v>11992317.690000001</v>
      </c>
      <c r="E7" s="208">
        <v>12360901.700000003</v>
      </c>
      <c r="F7" s="208">
        <v>12735566.489999998</v>
      </c>
      <c r="G7" s="208">
        <v>13114974.299999999</v>
      </c>
      <c r="H7" s="208">
        <v>13528079.130000001</v>
      </c>
      <c r="I7" s="208">
        <v>13926314.939999999</v>
      </c>
      <c r="J7" s="208">
        <v>14326556.509999998</v>
      </c>
      <c r="K7" s="208">
        <v>14332952.33</v>
      </c>
      <c r="L7" s="208">
        <v>15146135.459999999</v>
      </c>
      <c r="M7" s="208">
        <v>15348316.750000002</v>
      </c>
      <c r="N7" s="208">
        <v>15436104.84</v>
      </c>
    </row>
    <row r="8" spans="1:15">
      <c r="A8" s="122" t="s">
        <v>385</v>
      </c>
      <c r="B8" s="206">
        <v>160395930.49000001</v>
      </c>
      <c r="C8" s="206">
        <v>165028636.33000001</v>
      </c>
      <c r="D8" s="206">
        <v>165657073.71999997</v>
      </c>
      <c r="E8" s="206">
        <v>166004217.94</v>
      </c>
      <c r="F8" s="206">
        <v>167251225.67000002</v>
      </c>
      <c r="G8" s="206">
        <v>169116158.5</v>
      </c>
      <c r="H8" s="206">
        <v>169168373.50269824</v>
      </c>
      <c r="I8" s="206">
        <v>171511537.81999999</v>
      </c>
      <c r="J8" s="206">
        <v>173415842.47999996</v>
      </c>
      <c r="K8" s="206">
        <v>173529059.948257</v>
      </c>
      <c r="L8" s="206">
        <v>177156893.95000002</v>
      </c>
      <c r="M8" s="206">
        <v>179052070.99999994</v>
      </c>
      <c r="N8" s="206">
        <v>178679902.97</v>
      </c>
    </row>
    <row r="9" spans="1:15">
      <c r="A9" s="120"/>
      <c r="B9" s="207"/>
      <c r="C9" s="207"/>
      <c r="D9" s="207"/>
      <c r="E9" s="207"/>
      <c r="F9" s="207"/>
      <c r="G9" s="207"/>
      <c r="H9" s="207"/>
      <c r="I9" s="207"/>
      <c r="J9" s="207"/>
      <c r="K9" s="207"/>
      <c r="L9" s="207"/>
      <c r="M9" s="207"/>
      <c r="N9" s="207"/>
    </row>
    <row r="10" spans="1:15">
      <c r="A10" s="120"/>
      <c r="B10" s="207"/>
      <c r="C10" s="207"/>
      <c r="D10" s="207"/>
      <c r="E10" s="207"/>
      <c r="F10" s="207"/>
      <c r="G10" s="207"/>
      <c r="H10" s="207"/>
      <c r="I10" s="207"/>
      <c r="J10" s="207"/>
      <c r="K10" s="207"/>
      <c r="L10" s="207"/>
      <c r="M10" s="207"/>
      <c r="N10" s="207"/>
    </row>
    <row r="11" spans="1:15">
      <c r="A11" s="122" t="s">
        <v>508</v>
      </c>
      <c r="B11" s="207"/>
      <c r="C11" s="207"/>
      <c r="D11" s="207"/>
      <c r="E11" s="207"/>
      <c r="F11" s="207"/>
      <c r="G11" s="207"/>
      <c r="H11" s="207"/>
      <c r="I11" s="207"/>
      <c r="J11" s="207"/>
      <c r="K11" s="207"/>
      <c r="L11" s="207"/>
      <c r="M11" s="207"/>
      <c r="N11" s="207"/>
    </row>
    <row r="12" spans="1:15">
      <c r="A12" s="187" t="s">
        <v>315</v>
      </c>
      <c r="B12" s="209">
        <v>-54.959522000004654</v>
      </c>
      <c r="C12" s="209">
        <v>-54.959522000004654</v>
      </c>
      <c r="D12" s="209">
        <v>-54.959522000004654</v>
      </c>
      <c r="E12" s="209">
        <v>-54.959522000004654</v>
      </c>
      <c r="F12" s="209">
        <v>-54.959522000004654</v>
      </c>
      <c r="G12" s="209">
        <v>-54.959522000004654</v>
      </c>
      <c r="H12" s="209">
        <v>-54.959522000004654</v>
      </c>
      <c r="I12" s="209">
        <v>-54.959522000004654</v>
      </c>
      <c r="J12" s="209">
        <v>-54.959522000004654</v>
      </c>
      <c r="K12" s="209">
        <v>-54.959522000004654</v>
      </c>
      <c r="L12" s="209">
        <v>-54.959522000004654</v>
      </c>
      <c r="M12" s="209">
        <v>-54.959522000004654</v>
      </c>
      <c r="N12" s="209">
        <v>-54.959522000004654</v>
      </c>
    </row>
    <row r="13" spans="1:15">
      <c r="A13" s="193" t="s">
        <v>501</v>
      </c>
      <c r="B13" s="210">
        <v>674591.25097441557</v>
      </c>
      <c r="C13" s="210">
        <v>680995.85553349904</v>
      </c>
      <c r="D13" s="210">
        <v>686469.98488037381</v>
      </c>
      <c r="E13" s="210">
        <v>672717.96922854043</v>
      </c>
      <c r="F13" s="210">
        <v>658527.87731333228</v>
      </c>
      <c r="G13" s="210">
        <v>644283.53031308204</v>
      </c>
      <c r="H13" s="210">
        <v>629783.22950895736</v>
      </c>
      <c r="I13" s="210">
        <v>615010.325662249</v>
      </c>
      <c r="J13" s="210">
        <v>600224.23494962382</v>
      </c>
      <c r="K13" s="210">
        <v>585376.03150349914</v>
      </c>
      <c r="L13" s="210">
        <v>570229.57133270777</v>
      </c>
      <c r="M13" s="210">
        <v>554836.47787954065</v>
      </c>
      <c r="N13" s="210">
        <v>538855.16352162452</v>
      </c>
      <c r="O13" s="193"/>
    </row>
    <row r="14" spans="1:15">
      <c r="A14" s="193" t="s">
        <v>502</v>
      </c>
      <c r="B14" s="210">
        <v>0</v>
      </c>
      <c r="C14" s="210">
        <v>0</v>
      </c>
      <c r="D14" s="210">
        <v>0</v>
      </c>
      <c r="E14" s="210">
        <v>0</v>
      </c>
      <c r="F14" s="210">
        <v>0</v>
      </c>
      <c r="G14" s="210">
        <v>0</v>
      </c>
      <c r="H14" s="210">
        <v>0</v>
      </c>
      <c r="I14" s="210">
        <v>0</v>
      </c>
      <c r="J14" s="210">
        <v>0</v>
      </c>
      <c r="K14" s="210">
        <v>0</v>
      </c>
      <c r="L14" s="210">
        <v>0</v>
      </c>
      <c r="M14" s="210">
        <v>0</v>
      </c>
      <c r="N14" s="210">
        <v>0</v>
      </c>
      <c r="O14" s="193"/>
    </row>
    <row r="15" spans="1:15">
      <c r="A15" s="187" t="s">
        <v>503</v>
      </c>
      <c r="B15" s="210">
        <v>0</v>
      </c>
      <c r="C15" s="210">
        <v>0</v>
      </c>
      <c r="D15" s="210">
        <v>0</v>
      </c>
      <c r="E15" s="210">
        <v>0</v>
      </c>
      <c r="F15" s="210">
        <v>0</v>
      </c>
      <c r="G15" s="210">
        <v>0</v>
      </c>
      <c r="H15" s="210">
        <v>0</v>
      </c>
      <c r="I15" s="210">
        <v>0</v>
      </c>
      <c r="J15" s="210">
        <v>0</v>
      </c>
      <c r="K15" s="210">
        <v>0</v>
      </c>
      <c r="L15" s="210">
        <v>0</v>
      </c>
      <c r="M15" s="210">
        <v>0</v>
      </c>
      <c r="N15" s="210">
        <v>0</v>
      </c>
      <c r="O15" s="193"/>
    </row>
    <row r="16" spans="1:15">
      <c r="A16" s="187" t="s">
        <v>314</v>
      </c>
      <c r="B16" s="211">
        <v>-2976192.6901760399</v>
      </c>
      <c r="C16" s="211">
        <v>-3120038.3865472893</v>
      </c>
      <c r="D16" s="211">
        <v>-3300127.2516492908</v>
      </c>
      <c r="E16" s="211">
        <v>-3482305.423270999</v>
      </c>
      <c r="F16" s="211">
        <v>-3665167.4769364567</v>
      </c>
      <c r="G16" s="211">
        <v>-3848032.8826220394</v>
      </c>
      <c r="H16" s="211">
        <v>-4064474.9771702485</v>
      </c>
      <c r="I16" s="211">
        <v>-4265220.0254682079</v>
      </c>
      <c r="J16" s="211">
        <v>-4467359.3468247075</v>
      </c>
      <c r="K16" s="211">
        <v>-4672825.2827904979</v>
      </c>
      <c r="L16" s="211">
        <v>-4882108.3763663732</v>
      </c>
      <c r="M16" s="211">
        <v>-5096268.2069929168</v>
      </c>
      <c r="N16" s="211">
        <v>-5315009.9628363336</v>
      </c>
      <c r="O16" s="193"/>
    </row>
    <row r="17" spans="1:15">
      <c r="A17" s="196" t="s">
        <v>385</v>
      </c>
      <c r="B17" s="209">
        <v>-2301656.3987236246</v>
      </c>
      <c r="C17" s="209">
        <v>-2439097.4905357901</v>
      </c>
      <c r="D17" s="209">
        <v>-2613712.226290917</v>
      </c>
      <c r="E17" s="209">
        <v>-2809642.4135644585</v>
      </c>
      <c r="F17" s="209">
        <v>-3006694.5591451246</v>
      </c>
      <c r="G17" s="209">
        <v>-3203804.3118309574</v>
      </c>
      <c r="H17" s="209">
        <v>-3434746.7071832912</v>
      </c>
      <c r="I17" s="209">
        <v>-3650264.6593279587</v>
      </c>
      <c r="J17" s="209">
        <v>-3867190.0713970838</v>
      </c>
      <c r="K17" s="209">
        <v>-4087504.2108089989</v>
      </c>
      <c r="L17" s="209">
        <v>-4311933.7645556657</v>
      </c>
      <c r="M17" s="209">
        <v>-4541486.6886353763</v>
      </c>
      <c r="N17" s="209">
        <v>-4776209.758836709</v>
      </c>
      <c r="O17" s="193"/>
    </row>
    <row r="18" spans="1:15">
      <c r="A18" s="197"/>
      <c r="B18" s="210"/>
      <c r="C18" s="210"/>
      <c r="D18" s="210"/>
      <c r="E18" s="210"/>
      <c r="F18" s="210"/>
      <c r="G18" s="210"/>
      <c r="H18" s="210"/>
      <c r="I18" s="210"/>
      <c r="J18" s="210"/>
      <c r="K18" s="210"/>
      <c r="L18" s="210"/>
      <c r="M18" s="210"/>
      <c r="N18" s="210"/>
      <c r="O18" s="197"/>
    </row>
    <row r="19" spans="1:15">
      <c r="A19" s="197"/>
      <c r="B19" s="210"/>
      <c r="C19" s="210"/>
      <c r="D19" s="210"/>
      <c r="E19" s="210"/>
      <c r="F19" s="210"/>
      <c r="G19" s="210"/>
      <c r="H19" s="210"/>
      <c r="I19" s="210"/>
      <c r="J19" s="210"/>
      <c r="K19" s="210"/>
      <c r="L19" s="210"/>
      <c r="M19" s="210"/>
      <c r="N19" s="210"/>
      <c r="O19" s="197"/>
    </row>
    <row r="20" spans="1:15">
      <c r="A20" s="205" t="s">
        <v>504</v>
      </c>
      <c r="B20" s="210"/>
      <c r="C20" s="210"/>
      <c r="D20" s="210"/>
      <c r="E20" s="210"/>
      <c r="F20" s="210"/>
      <c r="G20" s="210"/>
      <c r="H20" s="210"/>
      <c r="I20" s="210"/>
      <c r="J20" s="210"/>
      <c r="K20" s="210"/>
      <c r="L20" s="210"/>
      <c r="M20" s="210"/>
      <c r="N20" s="210"/>
      <c r="O20" s="197"/>
    </row>
    <row r="21" spans="1:15">
      <c r="A21" s="197" t="s">
        <v>315</v>
      </c>
      <c r="B21" s="209">
        <v>70555522.930478022</v>
      </c>
      <c r="C21" s="209">
        <v>71943096.550478011</v>
      </c>
      <c r="D21" s="209">
        <v>71702303.480477989</v>
      </c>
      <c r="E21" s="209">
        <v>71091275.53047803</v>
      </c>
      <c r="F21" s="209">
        <v>72272302.63047801</v>
      </c>
      <c r="G21" s="209">
        <v>72883604.690477997</v>
      </c>
      <c r="H21" s="209">
        <v>73008318.493176252</v>
      </c>
      <c r="I21" s="209">
        <v>74020569.560478002</v>
      </c>
      <c r="J21" s="209">
        <v>74567151.970477983</v>
      </c>
      <c r="K21" s="209">
        <v>74308293.028734967</v>
      </c>
      <c r="L21" s="209">
        <v>75312616.870478019</v>
      </c>
      <c r="M21" s="209">
        <v>75935495.300477982</v>
      </c>
      <c r="N21" s="209">
        <v>76028791.040478006</v>
      </c>
      <c r="O21" s="197"/>
    </row>
    <row r="22" spans="1:15">
      <c r="A22" s="197" t="s">
        <v>501</v>
      </c>
      <c r="B22" s="210">
        <v>5934378.8709744159</v>
      </c>
      <c r="C22" s="210">
        <v>5986684.3955334993</v>
      </c>
      <c r="D22" s="210">
        <v>6217779.5748803737</v>
      </c>
      <c r="E22" s="210">
        <v>5948362.9592285408</v>
      </c>
      <c r="F22" s="210">
        <v>5974888.7273133323</v>
      </c>
      <c r="G22" s="210">
        <v>6023622.9303130824</v>
      </c>
      <c r="H22" s="210">
        <v>6128638.929508958</v>
      </c>
      <c r="I22" s="210">
        <v>6245709.0756622488</v>
      </c>
      <c r="J22" s="210">
        <v>6268017.324949624</v>
      </c>
      <c r="K22" s="210">
        <v>6409983.4315034999</v>
      </c>
      <c r="L22" s="210">
        <v>6612513.1413327083</v>
      </c>
      <c r="M22" s="210">
        <v>6765403.8578795409</v>
      </c>
      <c r="N22" s="210">
        <v>6739376.9535216242</v>
      </c>
      <c r="O22" s="197"/>
    </row>
    <row r="23" spans="1:15">
      <c r="A23" s="197" t="s">
        <v>313</v>
      </c>
      <c r="B23" s="210">
        <v>73233118.030000001</v>
      </c>
      <c r="C23" s="210">
        <v>76057802.949999988</v>
      </c>
      <c r="D23" s="210">
        <v>76431088</v>
      </c>
      <c r="E23" s="210">
        <v>77276340.75999999</v>
      </c>
      <c r="F23" s="210">
        <v>76926940.739999995</v>
      </c>
      <c r="G23" s="210">
        <v>77738185.150000006</v>
      </c>
      <c r="H23" s="210">
        <v>77133065.219999984</v>
      </c>
      <c r="I23" s="210">
        <v>77933899.610000014</v>
      </c>
      <c r="J23" s="210">
        <v>78854285.950000003</v>
      </c>
      <c r="K23" s="210">
        <v>79063152.230000004</v>
      </c>
      <c r="L23" s="210">
        <v>80655803.090000004</v>
      </c>
      <c r="M23" s="210">
        <v>81557636.609999985</v>
      </c>
      <c r="N23" s="210">
        <v>81014430.340000004</v>
      </c>
      <c r="O23" s="197"/>
    </row>
    <row r="24" spans="1:15">
      <c r="A24" s="197" t="s">
        <v>314</v>
      </c>
      <c r="B24" s="211">
        <v>8371254.2598239612</v>
      </c>
      <c r="C24" s="211">
        <v>8601954.9434527103</v>
      </c>
      <c r="D24" s="211">
        <v>8692190.438350711</v>
      </c>
      <c r="E24" s="211">
        <v>8878596.2767290045</v>
      </c>
      <c r="F24" s="211">
        <v>9070399.0130635425</v>
      </c>
      <c r="G24" s="211">
        <v>9266941.4173779599</v>
      </c>
      <c r="H24" s="211">
        <v>9463604.1528297514</v>
      </c>
      <c r="I24" s="211">
        <v>9661094.9145317916</v>
      </c>
      <c r="J24" s="211">
        <v>9859197.1631752905</v>
      </c>
      <c r="K24" s="211">
        <v>9660127.0472095013</v>
      </c>
      <c r="L24" s="211">
        <v>10264027.083633626</v>
      </c>
      <c r="M24" s="211">
        <v>10252048.543007085</v>
      </c>
      <c r="N24" s="211">
        <v>10121094.877163667</v>
      </c>
      <c r="O24" s="197"/>
    </row>
    <row r="25" spans="1:15">
      <c r="A25" s="205" t="s">
        <v>385</v>
      </c>
      <c r="B25" s="209">
        <v>158094274.09127638</v>
      </c>
      <c r="C25" s="209">
        <v>162589538.83946422</v>
      </c>
      <c r="D25" s="209">
        <v>163043361.49370906</v>
      </c>
      <c r="E25" s="209">
        <v>163194575.52643558</v>
      </c>
      <c r="F25" s="209">
        <v>164244531.11085486</v>
      </c>
      <c r="G25" s="209">
        <v>165912354.18816903</v>
      </c>
      <c r="H25" s="209">
        <v>165733626.79551494</v>
      </c>
      <c r="I25" s="209">
        <v>167861273.16067207</v>
      </c>
      <c r="J25" s="209">
        <v>169548652.40860289</v>
      </c>
      <c r="K25" s="209">
        <v>169441555.73744798</v>
      </c>
      <c r="L25" s="209">
        <v>172844960.18544436</v>
      </c>
      <c r="M25" s="209">
        <v>174510584.31136459</v>
      </c>
      <c r="N25" s="209">
        <v>173903693.21116331</v>
      </c>
      <c r="O25" s="197"/>
    </row>
    <row r="26" spans="1:15">
      <c r="A26" s="197"/>
      <c r="C26" s="198"/>
      <c r="D26" s="198"/>
      <c r="E26" s="198"/>
      <c r="F26" s="198"/>
      <c r="G26" s="198"/>
      <c r="H26" s="198"/>
      <c r="I26" s="198"/>
      <c r="J26" s="198"/>
      <c r="K26" s="198"/>
      <c r="L26" s="198"/>
      <c r="M26" s="198"/>
      <c r="N26" s="198"/>
      <c r="O26" s="197"/>
    </row>
    <row r="28" spans="1:15">
      <c r="B28" s="195"/>
      <c r="C28" s="195"/>
      <c r="D28" s="195"/>
      <c r="E28" s="195"/>
      <c r="F28" s="195"/>
      <c r="G28" s="195"/>
      <c r="H28" s="195"/>
      <c r="I28" s="195"/>
      <c r="J28" s="195"/>
      <c r="K28" s="195"/>
      <c r="L28" s="195"/>
      <c r="M28" s="195"/>
      <c r="N28" s="195"/>
    </row>
    <row r="29" spans="1:15">
      <c r="A29" s="196"/>
    </row>
    <row r="30" spans="1:15">
      <c r="A30" s="193"/>
      <c r="B30" s="194"/>
      <c r="C30" s="194"/>
      <c r="D30" s="194"/>
      <c r="E30" s="194"/>
      <c r="F30" s="194"/>
      <c r="G30" s="194"/>
      <c r="H30" s="194"/>
      <c r="I30" s="194"/>
      <c r="J30" s="194"/>
      <c r="K30" s="194"/>
      <c r="L30" s="194"/>
      <c r="M30" s="194"/>
      <c r="N30" s="194"/>
    </row>
    <row r="31" spans="1:15">
      <c r="A31" s="193"/>
      <c r="B31" s="194"/>
      <c r="C31" s="194"/>
      <c r="D31" s="194"/>
      <c r="E31" s="194"/>
      <c r="F31" s="194"/>
      <c r="G31" s="194"/>
      <c r="H31" s="194"/>
      <c r="I31" s="194"/>
      <c r="J31" s="194"/>
      <c r="K31" s="194"/>
      <c r="L31" s="194"/>
      <c r="M31" s="194"/>
      <c r="N31" s="194"/>
    </row>
    <row r="32" spans="1:15">
      <c r="A32" s="193"/>
      <c r="B32" s="194"/>
      <c r="C32" s="194"/>
      <c r="D32" s="194"/>
      <c r="E32" s="194"/>
      <c r="F32" s="194"/>
      <c r="G32" s="194"/>
      <c r="H32" s="194"/>
      <c r="I32" s="194"/>
      <c r="J32" s="194"/>
      <c r="K32" s="194"/>
      <c r="L32" s="194"/>
      <c r="M32" s="194"/>
      <c r="N32" s="194"/>
    </row>
    <row r="33" spans="1:15">
      <c r="A33" s="193"/>
      <c r="B33" s="194"/>
      <c r="C33" s="194"/>
      <c r="D33" s="194"/>
      <c r="E33" s="194"/>
      <c r="F33" s="194"/>
      <c r="G33" s="194"/>
      <c r="H33" s="194"/>
      <c r="I33" s="194"/>
      <c r="J33" s="194"/>
      <c r="K33" s="194"/>
      <c r="L33" s="194"/>
      <c r="M33" s="194"/>
      <c r="N33" s="194"/>
    </row>
    <row r="34" spans="1:15">
      <c r="A34" s="193"/>
      <c r="B34" s="194"/>
      <c r="C34" s="194"/>
      <c r="D34" s="194"/>
      <c r="E34" s="194"/>
      <c r="F34" s="194"/>
      <c r="G34" s="194"/>
      <c r="H34" s="194"/>
      <c r="I34" s="194"/>
      <c r="J34" s="194"/>
      <c r="K34" s="194"/>
      <c r="L34" s="194"/>
      <c r="M34" s="194"/>
      <c r="N34" s="194"/>
    </row>
    <row r="37" spans="1:15">
      <c r="A37" s="199"/>
    </row>
    <row r="38" spans="1:15">
      <c r="A38" s="120"/>
      <c r="B38" s="120"/>
      <c r="C38" s="120"/>
      <c r="D38" s="120"/>
      <c r="E38" s="120"/>
      <c r="F38" s="120"/>
      <c r="G38" s="120"/>
      <c r="H38" s="120"/>
      <c r="I38" s="120"/>
      <c r="J38" s="120"/>
      <c r="K38" s="120"/>
      <c r="L38" s="120"/>
      <c r="M38" s="120"/>
      <c r="N38" s="120"/>
    </row>
    <row r="39" spans="1:15">
      <c r="A39" s="120"/>
      <c r="B39" s="120"/>
      <c r="C39" s="120"/>
      <c r="D39" s="120"/>
      <c r="E39" s="120"/>
      <c r="F39" s="120"/>
      <c r="G39" s="120"/>
      <c r="H39" s="120"/>
      <c r="I39" s="120"/>
      <c r="J39" s="120"/>
      <c r="K39" s="120"/>
      <c r="L39" s="120"/>
      <c r="M39" s="120"/>
      <c r="N39" s="120"/>
    </row>
    <row r="40" spans="1:15">
      <c r="A40" s="120"/>
      <c r="B40" s="120"/>
      <c r="C40" s="120"/>
      <c r="D40" s="120"/>
      <c r="E40" s="120"/>
      <c r="F40" s="120"/>
      <c r="G40" s="120"/>
      <c r="H40" s="120"/>
      <c r="I40" s="120"/>
      <c r="J40" s="120"/>
      <c r="K40" s="120"/>
      <c r="L40" s="120"/>
      <c r="M40" s="120"/>
      <c r="N40" s="120"/>
    </row>
    <row r="41" spans="1:15">
      <c r="A41" s="120"/>
      <c r="B41" s="120"/>
      <c r="C41" s="120"/>
      <c r="D41" s="120"/>
      <c r="E41" s="120"/>
      <c r="F41" s="120"/>
      <c r="G41" s="120"/>
      <c r="H41" s="120"/>
      <c r="I41" s="120"/>
      <c r="J41" s="120"/>
      <c r="K41" s="120"/>
      <c r="L41" s="120"/>
      <c r="M41" s="120"/>
      <c r="N41" s="120"/>
    </row>
    <row r="42" spans="1:15">
      <c r="A42" s="120"/>
      <c r="B42" s="120"/>
      <c r="C42" s="120"/>
      <c r="D42" s="120"/>
      <c r="E42" s="120"/>
      <c r="F42" s="120"/>
      <c r="G42" s="120"/>
      <c r="H42" s="120"/>
      <c r="I42" s="120"/>
      <c r="J42" s="120"/>
      <c r="K42" s="120"/>
      <c r="L42" s="120"/>
      <c r="M42" s="120"/>
      <c r="N42" s="120"/>
    </row>
    <row r="43" spans="1:15">
      <c r="A43" s="120"/>
      <c r="B43" s="120"/>
      <c r="C43" s="120"/>
      <c r="D43" s="120"/>
      <c r="E43" s="120"/>
      <c r="F43" s="120"/>
      <c r="G43" s="120"/>
      <c r="H43" s="120"/>
      <c r="I43" s="120"/>
      <c r="J43" s="120"/>
      <c r="K43" s="120"/>
      <c r="L43" s="120"/>
      <c r="M43" s="120"/>
      <c r="N43" s="120"/>
    </row>
    <row r="44" spans="1:15">
      <c r="A44" s="120"/>
      <c r="B44" s="120"/>
      <c r="C44" s="120"/>
      <c r="D44" s="120"/>
      <c r="E44" s="120"/>
      <c r="F44" s="120"/>
      <c r="G44" s="120"/>
      <c r="H44" s="120"/>
      <c r="I44" s="120"/>
      <c r="J44" s="120"/>
      <c r="K44" s="120"/>
      <c r="L44" s="120"/>
      <c r="M44" s="120"/>
      <c r="N44" s="120"/>
    </row>
    <row r="45" spans="1:15">
      <c r="A45" s="120"/>
      <c r="B45" s="120"/>
      <c r="C45" s="120"/>
      <c r="D45" s="120"/>
      <c r="E45" s="120"/>
      <c r="F45" s="120"/>
      <c r="G45" s="120"/>
      <c r="H45" s="120"/>
      <c r="I45" s="120"/>
      <c r="J45" s="120"/>
      <c r="K45" s="120"/>
      <c r="L45" s="120"/>
      <c r="M45" s="120"/>
      <c r="N45" s="120"/>
    </row>
    <row r="46" spans="1:15">
      <c r="A46" s="193"/>
      <c r="B46" s="194"/>
      <c r="C46" s="194"/>
      <c r="D46" s="194"/>
      <c r="E46" s="194"/>
      <c r="F46" s="194"/>
      <c r="G46" s="194"/>
      <c r="H46" s="194"/>
      <c r="I46" s="194"/>
      <c r="J46" s="194"/>
      <c r="K46" s="194"/>
      <c r="L46" s="194"/>
      <c r="M46" s="194"/>
      <c r="N46" s="194"/>
    </row>
    <row r="47" spans="1:15">
      <c r="A47" s="199"/>
    </row>
    <row r="48" spans="1:15">
      <c r="A48" s="193"/>
      <c r="B48" s="194"/>
      <c r="C48" s="194"/>
      <c r="D48" s="194"/>
      <c r="E48" s="194"/>
      <c r="F48" s="194"/>
      <c r="G48" s="194"/>
      <c r="H48" s="194"/>
      <c r="I48" s="194"/>
      <c r="J48" s="194"/>
      <c r="K48" s="194"/>
      <c r="L48" s="194"/>
      <c r="M48" s="194"/>
      <c r="N48" s="194"/>
      <c r="O48" s="194"/>
    </row>
    <row r="49" spans="1:15">
      <c r="A49" s="193"/>
      <c r="B49" s="194"/>
      <c r="C49" s="194"/>
      <c r="D49" s="194"/>
      <c r="E49" s="194"/>
      <c r="F49" s="194"/>
      <c r="G49" s="194"/>
      <c r="H49" s="194"/>
      <c r="I49" s="194"/>
      <c r="J49" s="194"/>
      <c r="K49" s="194"/>
      <c r="L49" s="194"/>
      <c r="M49" s="194"/>
      <c r="N49" s="194"/>
      <c r="O49" s="194"/>
    </row>
    <row r="50" spans="1:15">
      <c r="A50" s="193"/>
      <c r="B50" s="194"/>
      <c r="C50" s="194"/>
      <c r="D50" s="194"/>
      <c r="E50" s="194"/>
      <c r="F50" s="194"/>
      <c r="G50" s="194"/>
      <c r="H50" s="194"/>
      <c r="I50" s="194"/>
      <c r="J50" s="194"/>
      <c r="K50" s="194"/>
      <c r="L50" s="194"/>
      <c r="M50" s="194"/>
      <c r="N50" s="194"/>
      <c r="O50" s="194"/>
    </row>
    <row r="51" spans="1:15">
      <c r="A51" s="193"/>
      <c r="B51" s="194"/>
      <c r="C51" s="194"/>
      <c r="D51" s="194"/>
      <c r="E51" s="194"/>
      <c r="F51" s="194"/>
      <c r="G51" s="194"/>
      <c r="H51" s="194"/>
      <c r="I51" s="194"/>
      <c r="J51" s="194"/>
      <c r="K51" s="194"/>
      <c r="L51" s="194"/>
      <c r="M51" s="194"/>
      <c r="N51" s="194"/>
      <c r="O51" s="194"/>
    </row>
    <row r="52" spans="1:15">
      <c r="A52" s="193"/>
      <c r="B52" s="194"/>
      <c r="C52" s="194"/>
      <c r="D52" s="194"/>
      <c r="E52" s="194"/>
      <c r="F52" s="194"/>
      <c r="G52" s="194"/>
      <c r="H52" s="194"/>
      <c r="I52" s="194"/>
      <c r="J52" s="194"/>
      <c r="K52" s="194"/>
      <c r="L52" s="194"/>
      <c r="M52" s="194"/>
      <c r="N52" s="194"/>
      <c r="O52" s="194"/>
    </row>
    <row r="55" spans="1:15">
      <c r="D55" s="200"/>
      <c r="E55" s="200"/>
      <c r="F55" s="274"/>
      <c r="G55" s="274"/>
      <c r="H55" s="274"/>
      <c r="I55" s="274"/>
      <c r="J55" s="274"/>
    </row>
    <row r="56" spans="1:15">
      <c r="B56" s="201"/>
      <c r="C56" s="70"/>
      <c r="D56" s="70"/>
      <c r="E56" s="70"/>
      <c r="F56" s="70"/>
      <c r="G56" s="70"/>
      <c r="H56" s="70"/>
      <c r="I56" s="70"/>
      <c r="J56" s="70"/>
    </row>
    <row r="57" spans="1:15">
      <c r="B57" s="202"/>
      <c r="C57" s="72"/>
      <c r="D57" s="85"/>
      <c r="E57" s="72"/>
      <c r="F57" s="70"/>
      <c r="G57" s="70"/>
      <c r="H57" s="70"/>
      <c r="I57" s="70"/>
      <c r="J57" s="73"/>
    </row>
    <row r="58" spans="1:15">
      <c r="B58" s="202"/>
      <c r="C58" s="74"/>
      <c r="D58" s="70"/>
      <c r="E58" s="72"/>
      <c r="F58" s="72"/>
      <c r="G58" s="72"/>
      <c r="H58" s="72"/>
      <c r="I58" s="70"/>
      <c r="J58" s="72"/>
    </row>
    <row r="59" spans="1:15">
      <c r="B59" s="202"/>
      <c r="C59" s="75"/>
      <c r="D59" s="186"/>
      <c r="E59" s="186"/>
      <c r="F59" s="194"/>
      <c r="G59" s="194"/>
      <c r="H59" s="194"/>
      <c r="I59" s="194"/>
      <c r="J59" s="203"/>
    </row>
    <row r="60" spans="1:15">
      <c r="B60" s="202"/>
      <c r="C60" s="75"/>
      <c r="D60" s="186"/>
      <c r="E60" s="186"/>
      <c r="F60" s="194"/>
      <c r="G60" s="194"/>
      <c r="H60" s="194"/>
      <c r="I60" s="194"/>
      <c r="J60" s="203"/>
    </row>
    <row r="61" spans="1:15">
      <c r="B61" s="202"/>
      <c r="C61" s="62"/>
      <c r="D61" s="186"/>
      <c r="E61" s="186"/>
      <c r="F61" s="194"/>
      <c r="G61" s="194"/>
      <c r="H61" s="194"/>
      <c r="I61" s="194"/>
      <c r="J61" s="203"/>
    </row>
    <row r="62" spans="1:15">
      <c r="B62" s="202"/>
      <c r="C62" s="62"/>
      <c r="D62" s="186"/>
      <c r="E62" s="186"/>
      <c r="F62" s="194"/>
      <c r="G62" s="194"/>
      <c r="H62" s="194"/>
      <c r="I62" s="194"/>
      <c r="J62" s="203"/>
    </row>
    <row r="63" spans="1:15">
      <c r="B63" s="202"/>
      <c r="C63" s="62"/>
      <c r="D63" s="186"/>
      <c r="E63" s="186"/>
      <c r="F63" s="194"/>
      <c r="G63" s="194"/>
      <c r="H63" s="194"/>
      <c r="I63" s="194"/>
      <c r="J63" s="203"/>
    </row>
    <row r="64" spans="1:15">
      <c r="B64" s="202"/>
      <c r="C64" s="62"/>
      <c r="D64" s="186"/>
      <c r="E64" s="186"/>
      <c r="F64" s="194"/>
      <c r="G64" s="194"/>
      <c r="H64" s="194"/>
      <c r="I64" s="194"/>
      <c r="J64" s="203"/>
    </row>
    <row r="65" spans="2:10">
      <c r="B65" s="202"/>
      <c r="C65" s="62"/>
      <c r="D65" s="186"/>
      <c r="E65" s="186"/>
      <c r="F65" s="194"/>
      <c r="G65" s="194"/>
      <c r="H65" s="194"/>
      <c r="I65" s="194"/>
      <c r="J65" s="203"/>
    </row>
    <row r="66" spans="2:10">
      <c r="B66" s="202"/>
      <c r="C66" s="62"/>
      <c r="D66" s="186"/>
      <c r="E66" s="186"/>
      <c r="F66" s="194"/>
      <c r="G66" s="194"/>
      <c r="H66" s="194"/>
      <c r="I66" s="194"/>
      <c r="J66" s="203"/>
    </row>
    <row r="67" spans="2:10">
      <c r="B67" s="202"/>
      <c r="C67" s="62"/>
      <c r="D67" s="186"/>
      <c r="E67" s="186"/>
      <c r="F67" s="194"/>
      <c r="G67" s="194"/>
      <c r="H67" s="194"/>
      <c r="I67" s="194"/>
      <c r="J67" s="203"/>
    </row>
    <row r="68" spans="2:10">
      <c r="B68" s="202"/>
      <c r="C68" s="62"/>
      <c r="D68" s="186"/>
      <c r="E68" s="186"/>
      <c r="F68" s="194"/>
      <c r="G68" s="194"/>
      <c r="H68" s="194"/>
      <c r="I68" s="194"/>
      <c r="J68" s="203"/>
    </row>
    <row r="69" spans="2:10">
      <c r="B69" s="202"/>
      <c r="C69" s="62"/>
      <c r="D69" s="186"/>
      <c r="E69" s="186"/>
      <c r="F69" s="194"/>
      <c r="G69" s="194"/>
      <c r="H69" s="194"/>
      <c r="I69" s="194"/>
      <c r="J69" s="203"/>
    </row>
    <row r="70" spans="2:10">
      <c r="B70" s="202"/>
      <c r="C70" s="62"/>
      <c r="D70" s="186"/>
      <c r="E70" s="186"/>
      <c r="F70" s="194"/>
      <c r="G70" s="194"/>
      <c r="H70" s="194"/>
      <c r="I70" s="194"/>
      <c r="J70" s="203"/>
    </row>
    <row r="71" spans="2:10">
      <c r="B71" s="202"/>
      <c r="C71" s="62"/>
      <c r="D71" s="186"/>
      <c r="E71" s="186"/>
      <c r="F71" s="194"/>
      <c r="G71" s="194"/>
      <c r="H71" s="194"/>
      <c r="I71" s="194"/>
      <c r="J71" s="203"/>
    </row>
    <row r="72" spans="2:10">
      <c r="B72" s="202"/>
      <c r="C72" s="78"/>
      <c r="D72" s="102"/>
      <c r="E72" s="102"/>
      <c r="F72" s="102"/>
      <c r="G72" s="102"/>
      <c r="H72" s="102"/>
      <c r="I72" s="102"/>
      <c r="J72" s="102"/>
    </row>
  </sheetData>
  <mergeCells count="1">
    <mergeCell ref="F55:J5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D07B4-1BD7-4529-9FDE-F2765E22B47B}">
  <dimension ref="A1:O18"/>
  <sheetViews>
    <sheetView workbookViewId="0">
      <selection activeCell="A19" sqref="A19"/>
    </sheetView>
  </sheetViews>
  <sheetFormatPr defaultRowHeight="13.2"/>
  <cols>
    <col min="1" max="1" width="35.33203125" style="138" bestFit="1" customWidth="1"/>
    <col min="2" max="2" width="15.5546875" style="138" bestFit="1" customWidth="1"/>
    <col min="3" max="10" width="12.33203125" style="138" bestFit="1" customWidth="1"/>
    <col min="11" max="14" width="13.44140625" style="138" bestFit="1" customWidth="1"/>
    <col min="15" max="15" width="17.21875" style="138" bestFit="1" customWidth="1"/>
    <col min="16" max="17" width="11.77734375" style="138" bestFit="1" customWidth="1"/>
    <col min="18" max="16384" width="8.88671875" style="138"/>
  </cols>
  <sheetData>
    <row r="1" spans="1:15">
      <c r="A1" s="137" t="s">
        <v>431</v>
      </c>
    </row>
    <row r="5" spans="1:15" ht="14.4">
      <c r="A5" t="s">
        <v>432</v>
      </c>
      <c r="B5" t="s">
        <v>433</v>
      </c>
    </row>
    <row r="7" spans="1:15" ht="14.4">
      <c r="A7" t="s">
        <v>434</v>
      </c>
      <c r="B7" t="s">
        <v>435</v>
      </c>
      <c r="C7"/>
      <c r="D7"/>
      <c r="E7"/>
      <c r="F7"/>
      <c r="G7"/>
      <c r="H7"/>
      <c r="I7"/>
      <c r="J7"/>
      <c r="K7"/>
      <c r="L7"/>
      <c r="M7"/>
      <c r="N7"/>
      <c r="O7"/>
    </row>
    <row r="8" spans="1:15" ht="14.4">
      <c r="A8"/>
      <c r="B8" t="s">
        <v>436</v>
      </c>
      <c r="C8" t="s">
        <v>437</v>
      </c>
      <c r="D8"/>
      <c r="E8"/>
      <c r="F8"/>
      <c r="G8"/>
      <c r="H8"/>
      <c r="I8"/>
      <c r="J8"/>
      <c r="K8"/>
      <c r="L8"/>
      <c r="M8"/>
      <c r="N8"/>
      <c r="O8" t="s">
        <v>438</v>
      </c>
    </row>
    <row r="9" spans="1:15" ht="14.4">
      <c r="A9" t="s">
        <v>439</v>
      </c>
      <c r="B9" t="s">
        <v>440</v>
      </c>
      <c r="C9" t="s">
        <v>441</v>
      </c>
      <c r="D9" t="s">
        <v>442</v>
      </c>
      <c r="E9" t="s">
        <v>443</v>
      </c>
      <c r="F9" t="s">
        <v>444</v>
      </c>
      <c r="G9" t="s">
        <v>341</v>
      </c>
      <c r="H9" t="s">
        <v>445</v>
      </c>
      <c r="I9" t="s">
        <v>446</v>
      </c>
      <c r="J9" t="s">
        <v>447</v>
      </c>
      <c r="K9" t="s">
        <v>448</v>
      </c>
      <c r="L9" t="s">
        <v>449</v>
      </c>
      <c r="M9" t="s">
        <v>450</v>
      </c>
      <c r="N9" t="s">
        <v>440</v>
      </c>
      <c r="O9"/>
    </row>
    <row r="10" spans="1:15" ht="14.4">
      <c r="A10" s="139" t="s">
        <v>451</v>
      </c>
      <c r="B10" s="140">
        <v>3226200.48</v>
      </c>
      <c r="C10" s="140">
        <v>3226200.48</v>
      </c>
      <c r="D10" s="140">
        <v>3226200.48</v>
      </c>
      <c r="E10" s="140">
        <v>3226200.48</v>
      </c>
      <c r="F10" s="140">
        <v>3226200.48</v>
      </c>
      <c r="G10" s="140">
        <v>3226200.48</v>
      </c>
      <c r="H10" s="140">
        <v>3226200.48</v>
      </c>
      <c r="I10" s="140">
        <v>3226394.86</v>
      </c>
      <c r="J10" s="140">
        <v>3226394.86</v>
      </c>
      <c r="K10" s="140">
        <v>12119305.449999999</v>
      </c>
      <c r="L10" s="140">
        <v>12150284.949999999</v>
      </c>
      <c r="M10" s="140">
        <v>12439430.74</v>
      </c>
      <c r="N10" s="140">
        <v>13220958.16</v>
      </c>
      <c r="O10" s="140">
        <v>78966172.38000001</v>
      </c>
    </row>
    <row r="11" spans="1:15" ht="14.4">
      <c r="A11" s="139" t="s">
        <v>438</v>
      </c>
      <c r="B11" s="140">
        <v>3226200.48</v>
      </c>
      <c r="C11" s="140">
        <v>3226200.48</v>
      </c>
      <c r="D11" s="140">
        <v>3226200.48</v>
      </c>
      <c r="E11" s="140">
        <v>3226200.48</v>
      </c>
      <c r="F11" s="140">
        <v>3226200.48</v>
      </c>
      <c r="G11" s="140">
        <v>3226200.48</v>
      </c>
      <c r="H11" s="140">
        <v>3226200.48</v>
      </c>
      <c r="I11" s="140">
        <v>3226394.86</v>
      </c>
      <c r="J11" s="140">
        <v>3226394.86</v>
      </c>
      <c r="K11" s="140">
        <v>12119305.449999999</v>
      </c>
      <c r="L11" s="140">
        <v>12150284.949999999</v>
      </c>
      <c r="M11" s="140">
        <v>12439430.74</v>
      </c>
      <c r="N11" s="140">
        <v>13220958.16</v>
      </c>
      <c r="O11" s="140">
        <v>78966172.38000001</v>
      </c>
    </row>
    <row r="12" spans="1:15" ht="14.4">
      <c r="A12"/>
      <c r="B12"/>
      <c r="C12"/>
      <c r="D12"/>
      <c r="E12"/>
      <c r="F12"/>
      <c r="G12"/>
      <c r="H12"/>
      <c r="I12"/>
      <c r="J12"/>
      <c r="K12"/>
      <c r="L12"/>
      <c r="M12"/>
      <c r="N12"/>
      <c r="O12"/>
    </row>
    <row r="13" spans="1:15">
      <c r="A13" s="141" t="s">
        <v>452</v>
      </c>
    </row>
    <row r="14" spans="1:15">
      <c r="A14" s="138" t="s">
        <v>451</v>
      </c>
      <c r="B14" s="142">
        <v>0</v>
      </c>
      <c r="C14" s="142">
        <v>0</v>
      </c>
      <c r="D14" s="142">
        <v>0</v>
      </c>
      <c r="E14" s="142">
        <v>0</v>
      </c>
      <c r="F14" s="142">
        <v>0</v>
      </c>
      <c r="G14" s="142">
        <v>0</v>
      </c>
      <c r="H14" s="142">
        <v>0</v>
      </c>
      <c r="I14" s="142">
        <v>0</v>
      </c>
      <c r="J14" s="142">
        <v>0</v>
      </c>
      <c r="K14" s="142">
        <v>0</v>
      </c>
      <c r="L14" s="142">
        <v>0</v>
      </c>
      <c r="M14" s="142">
        <v>0</v>
      </c>
      <c r="N14" s="142">
        <v>-5885.88</v>
      </c>
      <c r="O14" s="142">
        <f>SUM(B14:N14)/13</f>
        <v>-452.76</v>
      </c>
    </row>
    <row r="16" spans="1:15">
      <c r="A16" s="138" t="s">
        <v>453</v>
      </c>
      <c r="B16" s="143">
        <f t="shared" ref="B16:N16" si="0">B11+B14</f>
        <v>3226200.48</v>
      </c>
      <c r="C16" s="143">
        <f t="shared" si="0"/>
        <v>3226200.48</v>
      </c>
      <c r="D16" s="143">
        <f t="shared" si="0"/>
        <v>3226200.48</v>
      </c>
      <c r="E16" s="143">
        <f t="shared" si="0"/>
        <v>3226200.48</v>
      </c>
      <c r="F16" s="143">
        <f t="shared" si="0"/>
        <v>3226200.48</v>
      </c>
      <c r="G16" s="143">
        <f t="shared" si="0"/>
        <v>3226200.48</v>
      </c>
      <c r="H16" s="143">
        <f t="shared" si="0"/>
        <v>3226200.48</v>
      </c>
      <c r="I16" s="143">
        <f t="shared" si="0"/>
        <v>3226394.86</v>
      </c>
      <c r="J16" s="143">
        <f t="shared" si="0"/>
        <v>3226394.86</v>
      </c>
      <c r="K16" s="143">
        <f t="shared" si="0"/>
        <v>12119305.449999999</v>
      </c>
      <c r="L16" s="143">
        <f t="shared" si="0"/>
        <v>12150284.949999999</v>
      </c>
      <c r="M16" s="143">
        <f t="shared" si="0"/>
        <v>12439430.74</v>
      </c>
      <c r="N16" s="143">
        <f t="shared" si="0"/>
        <v>13215072.279999999</v>
      </c>
      <c r="O16" s="144">
        <f>SUM(B16:N16)/13</f>
        <v>6073868.192307692</v>
      </c>
    </row>
    <row r="18" spans="15:15">
      <c r="O18" s="144" t="s">
        <v>454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Act Att-H Cross Reference</vt:lpstr>
      <vt:lpstr>A3-ADIT Cross Reference</vt:lpstr>
      <vt:lpstr>A4-Rate Base Cross Reference</vt:lpstr>
      <vt:lpstr>Act Att-H, Page 3, Ln 9-10 Adj</vt:lpstr>
      <vt:lpstr>Act Att-H, Page 4, Line 3 Adj</vt:lpstr>
      <vt:lpstr>A-2, Line 21, PBOP Adj</vt:lpstr>
      <vt:lpstr>A-3, Line 3, 4, 18-22 Adj</vt:lpstr>
      <vt:lpstr>A-4 Pg. 1, Lines 15-28 Adj</vt:lpstr>
      <vt:lpstr>GSU</vt:lpstr>
      <vt:lpstr>Corriedale Depr adjustment</vt:lpstr>
      <vt:lpstr>King Ranch Depr Adj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Okouchi, Marie</dc:creator>
  <cp:lastModifiedBy>Okouchi, Marie</cp:lastModifiedBy>
  <dcterms:created xsi:type="dcterms:W3CDTF">2024-05-21T17:10:03Z</dcterms:created>
  <dcterms:modified xsi:type="dcterms:W3CDTF">2024-06-03T14:39:07Z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