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COE Trans Form Rates 2023\2023 True-Up\Files to Oasis\"/>
    </mc:Choice>
  </mc:AlternateContent>
  <xr:revisionPtr revIDLastSave="0" documentId="13_ncr:1_{95615C97-1A25-4506-95E0-8DC6E53B4EE2}" xr6:coauthVersionLast="47" xr6:coauthVersionMax="47" xr10:uidLastSave="{00000000-0000-0000-0000-000000000000}"/>
  <bookViews>
    <workbookView xWindow="-108" yWindow="-108" windowWidth="23256" windowHeight="13896" xr2:uid="{A14D2EA0-D3F8-4981-8297-468F49E459B3}"/>
  </bookViews>
  <sheets>
    <sheet name="A3-ADIT" sheetId="1" r:id="rId1"/>
    <sheet name="Tax Support- DT By Open Items" sheetId="6" r:id="rId2"/>
    <sheet name="FF1 pg 232" sheetId="5" r:id="rId3"/>
    <sheet name="FF1 pg 274-275" sheetId="3" r:id="rId4"/>
    <sheet name="FF1 pg 276-277" sheetId="4" r:id="rId5"/>
    <sheet name="FF1 pg 278" sheetId="2" r:id="rId6"/>
  </sheets>
  <definedNames>
    <definedName name="__123Graph_A" hidden="1">#REF!</definedName>
    <definedName name="__123Graph_A1991" hidden="1">#REF!</definedName>
    <definedName name="__123Graph_A1992" hidden="1">#REF!</definedName>
    <definedName name="__123Graph_A1993" hidden="1">#REF!</definedName>
    <definedName name="__123Graph_A1994" hidden="1">#REF!</definedName>
    <definedName name="__123Graph_A1995" hidden="1">#REF!</definedName>
    <definedName name="__123Graph_A1996" hidden="1">#REF!</definedName>
    <definedName name="__123Graph_ABAR" hidden="1">#REF!</definedName>
    <definedName name="__123Graph_B" hidden="1">#REF!</definedName>
    <definedName name="__123Graph_B1991" hidden="1">#REF!</definedName>
    <definedName name="__123Graph_B1992" hidden="1">#REF!</definedName>
    <definedName name="__123Graph_B1993" hidden="1">#REF!</definedName>
    <definedName name="__123Graph_B1994" hidden="1">#REF!</definedName>
    <definedName name="__123Graph_B1995" hidden="1">#REF!</definedName>
    <definedName name="__123Graph_B1996" hidden="1">#REF!</definedName>
    <definedName name="__123Graph_BBAR" hidden="1">#REF!</definedName>
    <definedName name="__123Graph_CBAR" hidden="1">#REF!</definedName>
    <definedName name="__123Graph_DBAR" hidden="1">#REF!</definedName>
    <definedName name="__123Graph_EBAR" hidden="1">#REF!</definedName>
    <definedName name="__123Graph_FBAR" hidden="1">#REF!</definedName>
    <definedName name="__123Graph_X" hidden="1">#REF!</definedName>
    <definedName name="__123Graph_X1991" hidden="1">#REF!</definedName>
    <definedName name="__123Graph_X1992" hidden="1">#REF!</definedName>
    <definedName name="__123Graph_X1993" hidden="1">#REF!</definedName>
    <definedName name="__123Graph_X1994" hidden="1">#REF!</definedName>
    <definedName name="__123Graph_X1995" hidden="1">#REF!</definedName>
    <definedName name="__123Graph_X1996" hidden="1">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FEB01" hidden="1">{#N/A,#N/A,FALSE,"EMPPAY"}</definedName>
    <definedName name="_Fill" hidden="1">#REF!</definedName>
    <definedName name="_xlnm._FilterDatabase" localSheetId="1" hidden="1">'Tax Support- DT By Open Items'!$A$2:$G$80</definedName>
    <definedName name="_JAN01" hidden="1">{#N/A,#N/A,FALSE,"EMPPAY"}</definedName>
    <definedName name="_JAN2001" hidden="1">{#N/A,#N/A,FALSE,"EMPPAY"}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lignment" hidden="1">"a1"</definedName>
    <definedName name="AS2DocOpenMode" hidden="1">"AS2DocumentEdit"</definedName>
    <definedName name="CE">#REF!</definedName>
    <definedName name="ClientMatter" hidden="1">"b1"</definedName>
    <definedName name="DA">1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FEB00" hidden="1">{#N/A,#N/A,FALSE,"ARREC"}</definedName>
    <definedName name="GP">#REF!</definedName>
    <definedName name="Library" hidden="1">"a1"</definedName>
    <definedName name="MAY" hidden="1">{#N/A,#N/A,FALSE,"EMPPAY"}</definedName>
    <definedName name="NA">0</definedName>
    <definedName name="_xlnm.Print_Area" localSheetId="0">'A3-ADIT'!$A$1:$F$57</definedName>
    <definedName name="TE">#REF!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xtRefCopyRangeCount" hidden="1">1</definedName>
    <definedName name="Time" hidden="1">"b1"</definedName>
    <definedName name="TP">#REF!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hidden="1">{#N/A,#N/A,FALSE,"EMPPAY"}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S">#REF!</definedName>
    <definedName name="xx" hidden="1">{#N/A,#N/A,FALSE,"EMPPAY"}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A42" i="1"/>
  <c r="A43" i="1" s="1"/>
  <c r="A44" i="1" s="1"/>
  <c r="F47" i="1" l="1"/>
  <c r="F46" i="1"/>
  <c r="F45" i="1"/>
  <c r="F44" i="1"/>
  <c r="F43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5" i="1" s="1"/>
  <c r="A46" i="1" s="1"/>
  <c r="A47" i="1" s="1"/>
  <c r="F15" i="1"/>
  <c r="F14" i="1"/>
  <c r="F13" i="1"/>
  <c r="F12" i="1"/>
  <c r="A12" i="1"/>
  <c r="A13" i="1" s="1"/>
  <c r="A14" i="1" s="1"/>
  <c r="A15" i="1" s="1"/>
  <c r="F48" i="1" l="1"/>
</calcChain>
</file>

<file path=xl/sharedStrings.xml><?xml version="1.0" encoding="utf-8"?>
<sst xmlns="http://schemas.openxmlformats.org/spreadsheetml/2006/main" count="544" uniqueCount="216">
  <si>
    <t>Worksheet A3</t>
  </si>
  <si>
    <t>Accumulated Deferred Income Taxes</t>
  </si>
  <si>
    <t>Page 1 of 1</t>
  </si>
  <si>
    <t>BOY Balance</t>
  </si>
  <si>
    <t>EOY Balance</t>
  </si>
  <si>
    <t>(Note A)</t>
  </si>
  <si>
    <t>(Note B)</t>
  </si>
  <si>
    <t>Line</t>
  </si>
  <si>
    <t>Item</t>
  </si>
  <si>
    <t>Ref</t>
  </si>
  <si>
    <t>Average Balance</t>
  </si>
  <si>
    <t>No.</t>
  </si>
  <si>
    <t>(a)</t>
  </si>
  <si>
    <t>(b)</t>
  </si>
  <si>
    <t>(c)</t>
  </si>
  <si>
    <t>(d)</t>
  </si>
  <si>
    <t>(e)</t>
  </si>
  <si>
    <t xml:space="preserve">  Account No. 281 (enter negative)</t>
  </si>
  <si>
    <t>272.2.b &amp; 273.2.k</t>
  </si>
  <si>
    <t xml:space="preserve">  Account No. 282 (enter negative)</t>
  </si>
  <si>
    <t>274.2.b &amp; 275.2.k</t>
  </si>
  <si>
    <t xml:space="preserve">  Account No. 283 (enter negative)</t>
  </si>
  <si>
    <t>276.9.b &amp; 277.9.k</t>
  </si>
  <si>
    <t xml:space="preserve">  Account No. 190 </t>
  </si>
  <si>
    <t>234.8.b&amp;c</t>
  </si>
  <si>
    <t>FAS 109 (Note E)</t>
  </si>
  <si>
    <t>FAS 109 Adjustment to ADIT</t>
  </si>
  <si>
    <t>FAS 109 Adjustment to ADIT for Attachment H</t>
  </si>
  <si>
    <t>Notes:</t>
  </si>
  <si>
    <t>A</t>
  </si>
  <si>
    <t>Beginning of Year ("BOY") balance is end of previous year balance per FERC Form No. 1.</t>
  </si>
  <si>
    <t>B</t>
  </si>
  <si>
    <t>End of Year ("EOY") balance is end of current year balance per FERC Form No. 1.</t>
  </si>
  <si>
    <t>C</t>
  </si>
  <si>
    <t>D</t>
  </si>
  <si>
    <t>E</t>
  </si>
  <si>
    <t>Black Hills Colorado Electric, LLC</t>
  </si>
  <si>
    <t>Alternative Fuel Vehicle Tax Credit</t>
  </si>
  <si>
    <t>Company Records</t>
  </si>
  <si>
    <t>Asset Retirement Obligation</t>
  </si>
  <si>
    <t>Bad Debt Reserve</t>
  </si>
  <si>
    <t>CWIP</t>
  </si>
  <si>
    <t>Deferred Regulatory</t>
  </si>
  <si>
    <t>Deferred Tax Asset - Other</t>
  </si>
  <si>
    <t>Deferred Tax Liability Other</t>
  </si>
  <si>
    <t>EDIT Exclude</t>
  </si>
  <si>
    <t>Energy Cost Adjusment</t>
  </si>
  <si>
    <t>Equity AFUDC</t>
  </si>
  <si>
    <t>Federal Research and Development Tax Credits</t>
  </si>
  <si>
    <t>Goodwill</t>
  </si>
  <si>
    <t>Like Kind Exchange</t>
  </si>
  <si>
    <t>Line Extension Deposit</t>
  </si>
  <si>
    <t>Operating Leases</t>
  </si>
  <si>
    <t>Power Plant Maintenance</t>
  </si>
  <si>
    <t xml:space="preserve">Production Tax Credits </t>
  </si>
  <si>
    <t>PUC Fees</t>
  </si>
  <si>
    <t>Rate Case Expenses</t>
  </si>
  <si>
    <t>Rate Refund</t>
  </si>
  <si>
    <t>Regulatory Asset</t>
  </si>
  <si>
    <t>Renewable Energy Standard Rider</t>
  </si>
  <si>
    <t>Retiree Healthcare</t>
  </si>
  <si>
    <t>State ADIT Exclude</t>
  </si>
  <si>
    <t>State Investment Tax Credits</t>
  </si>
  <si>
    <t>State Research and Development Tax Credits</t>
  </si>
  <si>
    <t>Winter Storm Uri</t>
  </si>
  <si>
    <t>…</t>
  </si>
  <si>
    <t>Reserved. Will not be populated absent approval by FERC.</t>
  </si>
  <si>
    <t>The effect of the FAS 109 Adjustment to ADIT is to remove deferred taxes included in accounts 190, 282 and 283 that are non-ratemaking in nature.</t>
  </si>
  <si>
    <t>Def Tax Accounts w/ Open Items</t>
  </si>
  <si>
    <t xml:space="preserve"> 91</t>
  </si>
  <si>
    <t>Unit</t>
  </si>
  <si>
    <t>Account</t>
  </si>
  <si>
    <t>Account Descr</t>
  </si>
  <si>
    <t>Open Item Key</t>
  </si>
  <si>
    <t>Descr</t>
  </si>
  <si>
    <t>Sum Amount</t>
  </si>
  <si>
    <t>Filter</t>
  </si>
  <si>
    <t>50507</t>
  </si>
  <si>
    <t>190300</t>
  </si>
  <si>
    <t>DEFERRED TAX ASSET - INCLUDE</t>
  </si>
  <si>
    <t>DT1000</t>
  </si>
  <si>
    <t>VACATION</t>
  </si>
  <si>
    <t>DT1010</t>
  </si>
  <si>
    <t>BAD DEBT RESERVE</t>
  </si>
  <si>
    <t>DT1020</t>
  </si>
  <si>
    <t>EE GROUP INSURANCE</t>
  </si>
  <si>
    <t>DT1030</t>
  </si>
  <si>
    <t>BONUS</t>
  </si>
  <si>
    <t>DT1050</t>
  </si>
  <si>
    <t>WORKERS COMP</t>
  </si>
  <si>
    <t>190301</t>
  </si>
  <si>
    <t>DEFERRED TAX ASSET - EXCLUDE</t>
  </si>
  <si>
    <t>DT1053</t>
  </si>
  <si>
    <t>STATE TAX CREDITS - ITC</t>
  </si>
  <si>
    <t>DT1500</t>
  </si>
  <si>
    <t>STATE INC TAX INCLUDE</t>
  </si>
  <si>
    <t>DT2092</t>
  </si>
  <si>
    <t>FAS 109 OTHER</t>
  </si>
  <si>
    <t>283301</t>
  </si>
  <si>
    <t>DEFERRED TAX LIAB - EXCLUDE</t>
  </si>
  <si>
    <t>DT1099</t>
  </si>
  <si>
    <t>OTHER</t>
  </si>
  <si>
    <t>DT1108</t>
  </si>
  <si>
    <t>PRODUCTION TAX CREDIT</t>
  </si>
  <si>
    <t>DT2094</t>
  </si>
  <si>
    <t>TAX ON TAX GROSS-UP_STATE</t>
  </si>
  <si>
    <t>282302</t>
  </si>
  <si>
    <t>DEF TAX LIAB PROP - FLOW THRU</t>
  </si>
  <si>
    <t>DT2095</t>
  </si>
  <si>
    <t>TAX ON TAX FED GROSS-UP ON EDS</t>
  </si>
  <si>
    <t>DT3020</t>
  </si>
  <si>
    <t>STATE NOL</t>
  </si>
  <si>
    <t>283302</t>
  </si>
  <si>
    <t>DEFERRED TAX LIAB - FLOW THRU</t>
  </si>
  <si>
    <t>DT1510</t>
  </si>
  <si>
    <t>STATE INC TAX EXCLUDE</t>
  </si>
  <si>
    <t>282301</t>
  </si>
  <si>
    <t>DEF TAX LIAB PROP - EXCLUDE</t>
  </si>
  <si>
    <t>DT3090</t>
  </si>
  <si>
    <t>PENSION FAS 87</t>
  </si>
  <si>
    <t>DT1530</t>
  </si>
  <si>
    <t>STATE OTHER</t>
  </si>
  <si>
    <t>DT4120</t>
  </si>
  <si>
    <t>PENSION FAS 158 LIAB</t>
  </si>
  <si>
    <t>DT4135</t>
  </si>
  <si>
    <t>INS RESERVE LIAB</t>
  </si>
  <si>
    <t>DT4165</t>
  </si>
  <si>
    <t>NOL CARRYFORWARD</t>
  </si>
  <si>
    <t>190998</t>
  </si>
  <si>
    <t>SVC CO DEF TX ASSET LT</t>
  </si>
  <si>
    <t>190999</t>
  </si>
  <si>
    <t>DEFERRED TAX ASSET LT - FERC</t>
  </si>
  <si>
    <t>DT1059</t>
  </si>
  <si>
    <t>STATE OTHER PROPERTY LT</t>
  </si>
  <si>
    <t>DT4062</t>
  </si>
  <si>
    <t>ACCELERATED DEPRECIATION ELEC</t>
  </si>
  <si>
    <t>282300</t>
  </si>
  <si>
    <t>DEF TAX LIAB PROP - INCLUDE</t>
  </si>
  <si>
    <t>DT3060</t>
  </si>
  <si>
    <t>FAS 143 (ARO)</t>
  </si>
  <si>
    <t>DT3075</t>
  </si>
  <si>
    <t>LINE EXTENSION DEP ELEC</t>
  </si>
  <si>
    <t>DT4094</t>
  </si>
  <si>
    <t>OTHER PROPERTY</t>
  </si>
  <si>
    <t>DT4097</t>
  </si>
  <si>
    <t>DT4360</t>
  </si>
  <si>
    <t>FIXED ASSET - DRY HOLES</t>
  </si>
  <si>
    <t>DT4065</t>
  </si>
  <si>
    <t>FAS 109 EQUITY AFUDC</t>
  </si>
  <si>
    <t>DT4069</t>
  </si>
  <si>
    <t>ACCEL DEPREC GAAP</t>
  </si>
  <si>
    <t>282998</t>
  </si>
  <si>
    <t>SVC CO DEF TX LIAB PROP LT</t>
  </si>
  <si>
    <t>DT4060</t>
  </si>
  <si>
    <t>DEPRECIATION</t>
  </si>
  <si>
    <t>DT4098</t>
  </si>
  <si>
    <t>DEFERRED REGULATORY</t>
  </si>
  <si>
    <t>DT4100</t>
  </si>
  <si>
    <t>GAIN DEFERRAL</t>
  </si>
  <si>
    <t>283300</t>
  </si>
  <si>
    <t>DEFERRED TAX LIAB - INCLUDE</t>
  </si>
  <si>
    <t>DT4125</t>
  </si>
  <si>
    <t>RET HLTH FAS158 LIAB</t>
  </si>
  <si>
    <t>DT4130</t>
  </si>
  <si>
    <t>FAS 106 RETIREE LIAB</t>
  </si>
  <si>
    <t>DT3018</t>
  </si>
  <si>
    <t>FED EFFECT OF STATE NOL</t>
  </si>
  <si>
    <t>DT4145</t>
  </si>
  <si>
    <t>APPRAISAL ADJ LIAB</t>
  </si>
  <si>
    <t>DT4150</t>
  </si>
  <si>
    <t>LT RATE CASE ASSET</t>
  </si>
  <si>
    <t>DT4156</t>
  </si>
  <si>
    <t>OPERATING_LEASE</t>
  </si>
  <si>
    <t>DT4040</t>
  </si>
  <si>
    <t>PREPAID EXPENSES</t>
  </si>
  <si>
    <t>DT4205</t>
  </si>
  <si>
    <t>SEVERANCE</t>
  </si>
  <si>
    <t>DT4175</t>
  </si>
  <si>
    <t>REG RESA RIDER ASSET</t>
  </si>
  <si>
    <t>DT4180</t>
  </si>
  <si>
    <t>ST RATE REFUND LIAB</t>
  </si>
  <si>
    <t>DT4185</t>
  </si>
  <si>
    <t>WINTER STORM URI</t>
  </si>
  <si>
    <t>DT4220</t>
  </si>
  <si>
    <t>REG ENGY EFF ASSET</t>
  </si>
  <si>
    <t>DT4230</t>
  </si>
  <si>
    <t>GOODWILL AMORT</t>
  </si>
  <si>
    <t>DT4265</t>
  </si>
  <si>
    <t>REG ASSET ARO LIABILITY</t>
  </si>
  <si>
    <t>DT4300</t>
  </si>
  <si>
    <t>STATE TAX CREDITS VA</t>
  </si>
  <si>
    <t>DT4305</t>
  </si>
  <si>
    <t>FED EFF OF STATE CREDITS</t>
  </si>
  <si>
    <t>DT4310</t>
  </si>
  <si>
    <t>STATE ITC</t>
  </si>
  <si>
    <t>DT4320</t>
  </si>
  <si>
    <t>STATE ITC FED EFF</t>
  </si>
  <si>
    <t>DT4325</t>
  </si>
  <si>
    <t>STATE ITC FAS 109</t>
  </si>
  <si>
    <t>DT4330</t>
  </si>
  <si>
    <t>STATE ITC FAS 109 FED EFF</t>
  </si>
  <si>
    <t>283999</t>
  </si>
  <si>
    <t>GAAP TO FERC DEFTX LIAB STATE</t>
  </si>
  <si>
    <t>DT3022</t>
  </si>
  <si>
    <t>STATE NOL – UTP</t>
  </si>
  <si>
    <t>DT4166</t>
  </si>
  <si>
    <t>NOL CARRYFORWARD – UTP</t>
  </si>
  <si>
    <t>DT4415</t>
  </si>
  <si>
    <t>ALTERNATIVE FUEL VEHICLE CREDI</t>
  </si>
  <si>
    <t>DT4430</t>
  </si>
  <si>
    <t>RESEARCH AND DEV CREDIT</t>
  </si>
  <si>
    <t>DT4445</t>
  </si>
  <si>
    <t>STATE TAX CREDITS - R&amp;D</t>
  </si>
  <si>
    <t>DT4466</t>
  </si>
  <si>
    <t>PUC FEES</t>
  </si>
  <si>
    <t>Severance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</si>
</sst>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mmm\-yyyy"/>
    <numFmt numFmtId="166" formatCode="_(* #,##0_);_(* \(#,##0\);_(* &quot;-&quot;??_);_(@_)"/>
  </numFmts>
  <fonts count="16">
    <font>
      <sz val="12"/>
      <name val="Arial MT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99"/>
      <name val="Times New Roman"/>
      <family val="1"/>
    </font>
    <font>
      <sz val="10"/>
      <color rgb="FF000099"/>
      <name val="Times New Roman"/>
      <family val="1"/>
    </font>
    <font>
      <sz val="11"/>
      <color theme="1"/>
      <name val="Calibri"/>
      <family val="2"/>
      <scheme val="minor"/>
    </font>
    <font>
      <u/>
      <sz val="10"/>
      <name val="Times New Roman"/>
      <family val="1"/>
    </font>
    <font>
      <sz val="12"/>
      <name val="Arial MT"/>
    </font>
    <font>
      <sz val="10"/>
      <color rgb="FFFF0000"/>
      <name val="Times New Roman"/>
      <family val="1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6">
    <xf numFmtId="164" fontId="0" fillId="0" borderId="0" applyProtection="0"/>
    <xf numFmtId="0" fontId="1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49">
    <xf numFmtId="164" fontId="0" fillId="0" borderId="0" xfId="0"/>
    <xf numFmtId="0" fontId="2" fillId="0" borderId="0" xfId="1" applyFont="1" applyAlignment="1">
      <alignment horizontal="center"/>
    </xf>
    <xf numFmtId="164" fontId="3" fillId="0" borderId="0" xfId="0" applyFont="1"/>
    <xf numFmtId="164" fontId="4" fillId="0" borderId="0" xfId="0" applyFont="1"/>
    <xf numFmtId="0" fontId="2" fillId="0" borderId="0" xfId="1" applyFont="1"/>
    <xf numFmtId="0" fontId="3" fillId="0" borderId="0" xfId="1" applyFont="1" applyAlignment="1">
      <alignment horizontal="right"/>
    </xf>
    <xf numFmtId="0" fontId="5" fillId="0" borderId="0" xfId="1" applyFont="1"/>
    <xf numFmtId="164" fontId="2" fillId="0" borderId="0" xfId="0" applyFont="1"/>
    <xf numFmtId="164" fontId="2" fillId="0" borderId="0" xfId="0" applyFont="1" applyAlignment="1">
      <alignment horizontal="center"/>
    </xf>
    <xf numFmtId="164" fontId="2" fillId="0" borderId="0" xfId="0" applyFont="1" applyAlignment="1">
      <alignment horizontal="right"/>
    </xf>
    <xf numFmtId="165" fontId="6" fillId="2" borderId="0" xfId="0" applyNumberFormat="1" applyFont="1" applyFill="1" applyAlignment="1">
      <alignment horizontal="center"/>
    </xf>
    <xf numFmtId="0" fontId="2" fillId="0" borderId="1" xfId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0" applyNumberFormat="1" applyFont="1"/>
    <xf numFmtId="3" fontId="3" fillId="0" borderId="0" xfId="0" applyNumberFormat="1" applyFont="1" applyAlignment="1">
      <alignment horizontal="center"/>
    </xf>
    <xf numFmtId="37" fontId="7" fillId="2" borderId="0" xfId="0" applyNumberFormat="1" applyFont="1" applyFill="1"/>
    <xf numFmtId="3" fontId="3" fillId="0" borderId="0" xfId="0" applyNumberFormat="1" applyFont="1"/>
    <xf numFmtId="14" fontId="3" fillId="0" borderId="0" xfId="0" applyNumberFormat="1" applyFont="1"/>
    <xf numFmtId="0" fontId="2" fillId="0" borderId="0" xfId="0" applyNumberFormat="1" applyFont="1"/>
    <xf numFmtId="166" fontId="3" fillId="0" borderId="0" xfId="2" applyNumberFormat="1" applyFont="1" applyFill="1" applyBorder="1" applyAlignment="1"/>
    <xf numFmtId="0" fontId="3" fillId="0" borderId="0" xfId="1" applyFont="1" applyAlignment="1">
      <alignment horizontal="left"/>
    </xf>
    <xf numFmtId="166" fontId="3" fillId="0" borderId="2" xfId="2" applyNumberFormat="1" applyFont="1" applyFill="1" applyBorder="1" applyAlignment="1"/>
    <xf numFmtId="9" fontId="3" fillId="0" borderId="0" xfId="3" applyFont="1"/>
    <xf numFmtId="0" fontId="9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top"/>
    </xf>
    <xf numFmtId="164" fontId="3" fillId="0" borderId="0" xfId="0" applyFont="1" applyAlignment="1">
      <alignment horizontal="center"/>
    </xf>
    <xf numFmtId="3" fontId="3" fillId="0" borderId="0" xfId="4" applyNumberFormat="1" applyFont="1" applyAlignment="1">
      <alignment horizontal="center"/>
    </xf>
    <xf numFmtId="37" fontId="7" fillId="2" borderId="0" xfId="4" applyNumberFormat="1" applyFont="1" applyFill="1"/>
    <xf numFmtId="3" fontId="3" fillId="0" borderId="0" xfId="4" applyNumberFormat="1" applyFont="1"/>
    <xf numFmtId="0" fontId="3" fillId="0" borderId="0" xfId="4" applyFont="1"/>
    <xf numFmtId="164" fontId="11" fillId="0" borderId="0" xfId="0" applyFont="1"/>
    <xf numFmtId="49" fontId="12" fillId="3" borderId="3" xfId="0" applyNumberFormat="1" applyFont="1" applyFill="1" applyBorder="1"/>
    <xf numFmtId="43" fontId="13" fillId="0" borderId="0" xfId="0" applyNumberFormat="1" applyFont="1"/>
    <xf numFmtId="164" fontId="13" fillId="0" borderId="0" xfId="0" applyFont="1"/>
    <xf numFmtId="43" fontId="13" fillId="0" borderId="0" xfId="5" applyFont="1"/>
    <xf numFmtId="164" fontId="14" fillId="0" borderId="0" xfId="0" applyFont="1"/>
    <xf numFmtId="43" fontId="12" fillId="3" borderId="3" xfId="5" applyFont="1" applyFill="1" applyBorder="1"/>
    <xf numFmtId="49" fontId="15" fillId="3" borderId="4" xfId="0" applyNumberFormat="1" applyFont="1" applyFill="1" applyBorder="1"/>
    <xf numFmtId="49" fontId="13" fillId="0" borderId="0" xfId="0" applyNumberFormat="1" applyFont="1"/>
    <xf numFmtId="43" fontId="13" fillId="4" borderId="0" xfId="5" applyFont="1" applyFill="1"/>
    <xf numFmtId="0" fontId="14" fillId="0" borderId="0" xfId="1" applyFont="1" applyAlignment="1">
      <alignment horizontal="left"/>
    </xf>
    <xf numFmtId="164" fontId="3" fillId="0" borderId="0" xfId="0" applyFont="1" applyAlignment="1">
      <alignment horizontal="left" vertical="top"/>
    </xf>
    <xf numFmtId="164" fontId="3" fillId="0" borderId="0" xfId="0" applyFont="1" applyAlignment="1">
      <alignment horizontal="left" vertical="top" wrapText="1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164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top" wrapText="1"/>
    </xf>
  </cellXfs>
  <cellStyles count="6">
    <cellStyle name="Comma" xfId="5" builtinId="3"/>
    <cellStyle name="Comma 10" xfId="2" xr:uid="{4686AFF4-DBBA-4C04-ADDD-F700DE949C6C}"/>
    <cellStyle name="Normal" xfId="0" builtinId="0"/>
    <cellStyle name="Normal 2 2" xfId="4" xr:uid="{33BC132D-1C40-4CAE-8923-19AF8A8626BB}"/>
    <cellStyle name="Normal_PRECorp2002HeintzResponse 8-21-03" xfId="1" xr:uid="{9A953584-D6A0-47A3-B53B-F0BE7DEB2328}"/>
    <cellStyle name="Percent 60 2" xfId="3" xr:uid="{CA81B0FE-D096-40BE-9E87-475FB8C44D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500992</xdr:colOff>
      <xdr:row>33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74AD76-2326-9DF2-0023-50907A8AA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35792" cy="6353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257175</xdr:colOff>
      <xdr:row>28</xdr:row>
      <xdr:rowOff>10527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820C2B-C560-ACB6-FA68-4E5997867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25125" cy="53445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16</xdr:col>
      <xdr:colOff>104775</xdr:colOff>
      <xdr:row>31</xdr:row>
      <xdr:rowOff>136559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553F52-B115-F2FF-1293-BA5659C62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1839575" cy="60420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16</xdr:col>
      <xdr:colOff>692665</xdr:colOff>
      <xdr:row>21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F36772-47DD-D1AB-76F9-072F65BF5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2427464" cy="414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F08E6-F8CB-4689-AB16-5DF5F81594CB}">
  <sheetPr>
    <tabColor theme="6" tint="0.59999389629810485"/>
    <pageSetUpPr fitToPage="1"/>
  </sheetPr>
  <dimension ref="A1:I105"/>
  <sheetViews>
    <sheetView tabSelected="1" zoomScale="80" zoomScaleNormal="80" workbookViewId="0">
      <selection activeCell="J34" sqref="J34"/>
    </sheetView>
  </sheetViews>
  <sheetFormatPr defaultRowHeight="13.2"/>
  <cols>
    <col min="1" max="1" width="6.08984375" style="2" customWidth="1"/>
    <col min="2" max="2" width="36.453125" style="2" bestFit="1" customWidth="1"/>
    <col min="3" max="3" width="11.6328125" style="2" customWidth="1"/>
    <col min="4" max="4" width="12.1796875" style="2" bestFit="1" customWidth="1"/>
    <col min="5" max="5" width="12.08984375" style="2" bestFit="1" customWidth="1"/>
    <col min="6" max="6" width="15.54296875" style="2" bestFit="1" customWidth="1"/>
    <col min="7" max="7" width="9.81640625" style="2" bestFit="1" customWidth="1"/>
    <col min="8" max="8" width="10.6328125" style="3" bestFit="1" customWidth="1"/>
    <col min="9" max="252" width="8.81640625" style="2"/>
    <col min="253" max="253" width="6.08984375" style="2" customWidth="1"/>
    <col min="254" max="256" width="11.6328125" style="2" customWidth="1"/>
    <col min="257" max="258" width="9.6328125" style="2" customWidth="1"/>
    <col min="259" max="259" width="15.08984375" style="2" bestFit="1" customWidth="1"/>
    <col min="260" max="508" width="8.81640625" style="2"/>
    <col min="509" max="509" width="6.08984375" style="2" customWidth="1"/>
    <col min="510" max="512" width="11.6328125" style="2" customWidth="1"/>
    <col min="513" max="514" width="9.6328125" style="2" customWidth="1"/>
    <col min="515" max="515" width="15.08984375" style="2" bestFit="1" customWidth="1"/>
    <col min="516" max="764" width="8.81640625" style="2"/>
    <col min="765" max="765" width="6.08984375" style="2" customWidth="1"/>
    <col min="766" max="768" width="11.6328125" style="2" customWidth="1"/>
    <col min="769" max="770" width="9.6328125" style="2" customWidth="1"/>
    <col min="771" max="771" width="15.08984375" style="2" bestFit="1" customWidth="1"/>
    <col min="772" max="1020" width="8.81640625" style="2"/>
    <col min="1021" max="1021" width="6.08984375" style="2" customWidth="1"/>
    <col min="1022" max="1024" width="11.6328125" style="2" customWidth="1"/>
    <col min="1025" max="1026" width="9.6328125" style="2" customWidth="1"/>
    <col min="1027" max="1027" width="15.08984375" style="2" bestFit="1" customWidth="1"/>
    <col min="1028" max="1276" width="8.81640625" style="2"/>
    <col min="1277" max="1277" width="6.08984375" style="2" customWidth="1"/>
    <col min="1278" max="1280" width="11.6328125" style="2" customWidth="1"/>
    <col min="1281" max="1282" width="9.6328125" style="2" customWidth="1"/>
    <col min="1283" max="1283" width="15.08984375" style="2" bestFit="1" customWidth="1"/>
    <col min="1284" max="1532" width="8.81640625" style="2"/>
    <col min="1533" max="1533" width="6.08984375" style="2" customWidth="1"/>
    <col min="1534" max="1536" width="11.6328125" style="2" customWidth="1"/>
    <col min="1537" max="1538" width="9.6328125" style="2" customWidth="1"/>
    <col min="1539" max="1539" width="15.08984375" style="2" bestFit="1" customWidth="1"/>
    <col min="1540" max="1788" width="8.81640625" style="2"/>
    <col min="1789" max="1789" width="6.08984375" style="2" customWidth="1"/>
    <col min="1790" max="1792" width="11.6328125" style="2" customWidth="1"/>
    <col min="1793" max="1794" width="9.6328125" style="2" customWidth="1"/>
    <col min="1795" max="1795" width="15.08984375" style="2" bestFit="1" customWidth="1"/>
    <col min="1796" max="2044" width="8.81640625" style="2"/>
    <col min="2045" max="2045" width="6.08984375" style="2" customWidth="1"/>
    <col min="2046" max="2048" width="11.6328125" style="2" customWidth="1"/>
    <col min="2049" max="2050" width="9.6328125" style="2" customWidth="1"/>
    <col min="2051" max="2051" width="15.08984375" style="2" bestFit="1" customWidth="1"/>
    <col min="2052" max="2300" width="8.81640625" style="2"/>
    <col min="2301" max="2301" width="6.08984375" style="2" customWidth="1"/>
    <col min="2302" max="2304" width="11.6328125" style="2" customWidth="1"/>
    <col min="2305" max="2306" width="9.6328125" style="2" customWidth="1"/>
    <col min="2307" max="2307" width="15.08984375" style="2" bestFit="1" customWidth="1"/>
    <col min="2308" max="2556" width="8.81640625" style="2"/>
    <col min="2557" max="2557" width="6.08984375" style="2" customWidth="1"/>
    <col min="2558" max="2560" width="11.6328125" style="2" customWidth="1"/>
    <col min="2561" max="2562" width="9.6328125" style="2" customWidth="1"/>
    <col min="2563" max="2563" width="15.08984375" style="2" bestFit="1" customWidth="1"/>
    <col min="2564" max="2812" width="8.81640625" style="2"/>
    <col min="2813" max="2813" width="6.08984375" style="2" customWidth="1"/>
    <col min="2814" max="2816" width="11.6328125" style="2" customWidth="1"/>
    <col min="2817" max="2818" width="9.6328125" style="2" customWidth="1"/>
    <col min="2819" max="2819" width="15.08984375" style="2" bestFit="1" customWidth="1"/>
    <col min="2820" max="3068" width="8.81640625" style="2"/>
    <col min="3069" max="3069" width="6.08984375" style="2" customWidth="1"/>
    <col min="3070" max="3072" width="11.6328125" style="2" customWidth="1"/>
    <col min="3073" max="3074" width="9.6328125" style="2" customWidth="1"/>
    <col min="3075" max="3075" width="15.08984375" style="2" bestFit="1" customWidth="1"/>
    <col min="3076" max="3324" width="8.81640625" style="2"/>
    <col min="3325" max="3325" width="6.08984375" style="2" customWidth="1"/>
    <col min="3326" max="3328" width="11.6328125" style="2" customWidth="1"/>
    <col min="3329" max="3330" width="9.6328125" style="2" customWidth="1"/>
    <col min="3331" max="3331" width="15.08984375" style="2" bestFit="1" customWidth="1"/>
    <col min="3332" max="3580" width="8.81640625" style="2"/>
    <col min="3581" max="3581" width="6.08984375" style="2" customWidth="1"/>
    <col min="3582" max="3584" width="11.6328125" style="2" customWidth="1"/>
    <col min="3585" max="3586" width="9.6328125" style="2" customWidth="1"/>
    <col min="3587" max="3587" width="15.08984375" style="2" bestFit="1" customWidth="1"/>
    <col min="3588" max="3836" width="8.81640625" style="2"/>
    <col min="3837" max="3837" width="6.08984375" style="2" customWidth="1"/>
    <col min="3838" max="3840" width="11.6328125" style="2" customWidth="1"/>
    <col min="3841" max="3842" width="9.6328125" style="2" customWidth="1"/>
    <col min="3843" max="3843" width="15.08984375" style="2" bestFit="1" customWidth="1"/>
    <col min="3844" max="4092" width="8.81640625" style="2"/>
    <col min="4093" max="4093" width="6.08984375" style="2" customWidth="1"/>
    <col min="4094" max="4096" width="11.6328125" style="2" customWidth="1"/>
    <col min="4097" max="4098" width="9.6328125" style="2" customWidth="1"/>
    <col min="4099" max="4099" width="15.08984375" style="2" bestFit="1" customWidth="1"/>
    <col min="4100" max="4348" width="8.81640625" style="2"/>
    <col min="4349" max="4349" width="6.08984375" style="2" customWidth="1"/>
    <col min="4350" max="4352" width="11.6328125" style="2" customWidth="1"/>
    <col min="4353" max="4354" width="9.6328125" style="2" customWidth="1"/>
    <col min="4355" max="4355" width="15.08984375" style="2" bestFit="1" customWidth="1"/>
    <col min="4356" max="4604" width="8.81640625" style="2"/>
    <col min="4605" max="4605" width="6.08984375" style="2" customWidth="1"/>
    <col min="4606" max="4608" width="11.6328125" style="2" customWidth="1"/>
    <col min="4609" max="4610" width="9.6328125" style="2" customWidth="1"/>
    <col min="4611" max="4611" width="15.08984375" style="2" bestFit="1" customWidth="1"/>
    <col min="4612" max="4860" width="8.81640625" style="2"/>
    <col min="4861" max="4861" width="6.08984375" style="2" customWidth="1"/>
    <col min="4862" max="4864" width="11.6328125" style="2" customWidth="1"/>
    <col min="4865" max="4866" width="9.6328125" style="2" customWidth="1"/>
    <col min="4867" max="4867" width="15.08984375" style="2" bestFit="1" customWidth="1"/>
    <col min="4868" max="5116" width="8.81640625" style="2"/>
    <col min="5117" max="5117" width="6.08984375" style="2" customWidth="1"/>
    <col min="5118" max="5120" width="11.6328125" style="2" customWidth="1"/>
    <col min="5121" max="5122" width="9.6328125" style="2" customWidth="1"/>
    <col min="5123" max="5123" width="15.08984375" style="2" bestFit="1" customWidth="1"/>
    <col min="5124" max="5372" width="8.81640625" style="2"/>
    <col min="5373" max="5373" width="6.08984375" style="2" customWidth="1"/>
    <col min="5374" max="5376" width="11.6328125" style="2" customWidth="1"/>
    <col min="5377" max="5378" width="9.6328125" style="2" customWidth="1"/>
    <col min="5379" max="5379" width="15.08984375" style="2" bestFit="1" customWidth="1"/>
    <col min="5380" max="5628" width="8.81640625" style="2"/>
    <col min="5629" max="5629" width="6.08984375" style="2" customWidth="1"/>
    <col min="5630" max="5632" width="11.6328125" style="2" customWidth="1"/>
    <col min="5633" max="5634" width="9.6328125" style="2" customWidth="1"/>
    <col min="5635" max="5635" width="15.08984375" style="2" bestFit="1" customWidth="1"/>
    <col min="5636" max="5884" width="8.81640625" style="2"/>
    <col min="5885" max="5885" width="6.08984375" style="2" customWidth="1"/>
    <col min="5886" max="5888" width="11.6328125" style="2" customWidth="1"/>
    <col min="5889" max="5890" width="9.6328125" style="2" customWidth="1"/>
    <col min="5891" max="5891" width="15.08984375" style="2" bestFit="1" customWidth="1"/>
    <col min="5892" max="6140" width="8.81640625" style="2"/>
    <col min="6141" max="6141" width="6.08984375" style="2" customWidth="1"/>
    <col min="6142" max="6144" width="11.6328125" style="2" customWidth="1"/>
    <col min="6145" max="6146" width="9.6328125" style="2" customWidth="1"/>
    <col min="6147" max="6147" width="15.08984375" style="2" bestFit="1" customWidth="1"/>
    <col min="6148" max="6396" width="8.81640625" style="2"/>
    <col min="6397" max="6397" width="6.08984375" style="2" customWidth="1"/>
    <col min="6398" max="6400" width="11.6328125" style="2" customWidth="1"/>
    <col min="6401" max="6402" width="9.6328125" style="2" customWidth="1"/>
    <col min="6403" max="6403" width="15.08984375" style="2" bestFit="1" customWidth="1"/>
    <col min="6404" max="6652" width="8.81640625" style="2"/>
    <col min="6653" max="6653" width="6.08984375" style="2" customWidth="1"/>
    <col min="6654" max="6656" width="11.6328125" style="2" customWidth="1"/>
    <col min="6657" max="6658" width="9.6328125" style="2" customWidth="1"/>
    <col min="6659" max="6659" width="15.08984375" style="2" bestFit="1" customWidth="1"/>
    <col min="6660" max="6908" width="8.81640625" style="2"/>
    <col min="6909" max="6909" width="6.08984375" style="2" customWidth="1"/>
    <col min="6910" max="6912" width="11.6328125" style="2" customWidth="1"/>
    <col min="6913" max="6914" width="9.6328125" style="2" customWidth="1"/>
    <col min="6915" max="6915" width="15.08984375" style="2" bestFit="1" customWidth="1"/>
    <col min="6916" max="7164" width="8.81640625" style="2"/>
    <col min="7165" max="7165" width="6.08984375" style="2" customWidth="1"/>
    <col min="7166" max="7168" width="11.6328125" style="2" customWidth="1"/>
    <col min="7169" max="7170" width="9.6328125" style="2" customWidth="1"/>
    <col min="7171" max="7171" width="15.08984375" style="2" bestFit="1" customWidth="1"/>
    <col min="7172" max="7420" width="8.81640625" style="2"/>
    <col min="7421" max="7421" width="6.08984375" style="2" customWidth="1"/>
    <col min="7422" max="7424" width="11.6328125" style="2" customWidth="1"/>
    <col min="7425" max="7426" width="9.6328125" style="2" customWidth="1"/>
    <col min="7427" max="7427" width="15.08984375" style="2" bestFit="1" customWidth="1"/>
    <col min="7428" max="7676" width="8.81640625" style="2"/>
    <col min="7677" max="7677" width="6.08984375" style="2" customWidth="1"/>
    <col min="7678" max="7680" width="11.6328125" style="2" customWidth="1"/>
    <col min="7681" max="7682" width="9.6328125" style="2" customWidth="1"/>
    <col min="7683" max="7683" width="15.08984375" style="2" bestFit="1" customWidth="1"/>
    <col min="7684" max="7932" width="8.81640625" style="2"/>
    <col min="7933" max="7933" width="6.08984375" style="2" customWidth="1"/>
    <col min="7934" max="7936" width="11.6328125" style="2" customWidth="1"/>
    <col min="7937" max="7938" width="9.6328125" style="2" customWidth="1"/>
    <col min="7939" max="7939" width="15.08984375" style="2" bestFit="1" customWidth="1"/>
    <col min="7940" max="8188" width="8.81640625" style="2"/>
    <col min="8189" max="8189" width="6.08984375" style="2" customWidth="1"/>
    <col min="8190" max="8192" width="11.6328125" style="2" customWidth="1"/>
    <col min="8193" max="8194" width="9.6328125" style="2" customWidth="1"/>
    <col min="8195" max="8195" width="15.08984375" style="2" bestFit="1" customWidth="1"/>
    <col min="8196" max="8444" width="8.81640625" style="2"/>
    <col min="8445" max="8445" width="6.08984375" style="2" customWidth="1"/>
    <col min="8446" max="8448" width="11.6328125" style="2" customWidth="1"/>
    <col min="8449" max="8450" width="9.6328125" style="2" customWidth="1"/>
    <col min="8451" max="8451" width="15.08984375" style="2" bestFit="1" customWidth="1"/>
    <col min="8452" max="8700" width="8.81640625" style="2"/>
    <col min="8701" max="8701" width="6.08984375" style="2" customWidth="1"/>
    <col min="8702" max="8704" width="11.6328125" style="2" customWidth="1"/>
    <col min="8705" max="8706" width="9.6328125" style="2" customWidth="1"/>
    <col min="8707" max="8707" width="15.08984375" style="2" bestFit="1" customWidth="1"/>
    <col min="8708" max="8956" width="8.81640625" style="2"/>
    <col min="8957" max="8957" width="6.08984375" style="2" customWidth="1"/>
    <col min="8958" max="8960" width="11.6328125" style="2" customWidth="1"/>
    <col min="8961" max="8962" width="9.6328125" style="2" customWidth="1"/>
    <col min="8963" max="8963" width="15.08984375" style="2" bestFit="1" customWidth="1"/>
    <col min="8964" max="9212" width="8.81640625" style="2"/>
    <col min="9213" max="9213" width="6.08984375" style="2" customWidth="1"/>
    <col min="9214" max="9216" width="11.6328125" style="2" customWidth="1"/>
    <col min="9217" max="9218" width="9.6328125" style="2" customWidth="1"/>
    <col min="9219" max="9219" width="15.08984375" style="2" bestFit="1" customWidth="1"/>
    <col min="9220" max="9468" width="8.81640625" style="2"/>
    <col min="9469" max="9469" width="6.08984375" style="2" customWidth="1"/>
    <col min="9470" max="9472" width="11.6328125" style="2" customWidth="1"/>
    <col min="9473" max="9474" width="9.6328125" style="2" customWidth="1"/>
    <col min="9475" max="9475" width="15.08984375" style="2" bestFit="1" customWidth="1"/>
    <col min="9476" max="9724" width="8.81640625" style="2"/>
    <col min="9725" max="9725" width="6.08984375" style="2" customWidth="1"/>
    <col min="9726" max="9728" width="11.6328125" style="2" customWidth="1"/>
    <col min="9729" max="9730" width="9.6328125" style="2" customWidth="1"/>
    <col min="9731" max="9731" width="15.08984375" style="2" bestFit="1" customWidth="1"/>
    <col min="9732" max="9980" width="8.81640625" style="2"/>
    <col min="9981" max="9981" width="6.08984375" style="2" customWidth="1"/>
    <col min="9982" max="9984" width="11.6328125" style="2" customWidth="1"/>
    <col min="9985" max="9986" width="9.6328125" style="2" customWidth="1"/>
    <col min="9987" max="9987" width="15.08984375" style="2" bestFit="1" customWidth="1"/>
    <col min="9988" max="10236" width="8.81640625" style="2"/>
    <col min="10237" max="10237" width="6.08984375" style="2" customWidth="1"/>
    <col min="10238" max="10240" width="11.6328125" style="2" customWidth="1"/>
    <col min="10241" max="10242" width="9.6328125" style="2" customWidth="1"/>
    <col min="10243" max="10243" width="15.08984375" style="2" bestFit="1" customWidth="1"/>
    <col min="10244" max="10492" width="8.81640625" style="2"/>
    <col min="10493" max="10493" width="6.08984375" style="2" customWidth="1"/>
    <col min="10494" max="10496" width="11.6328125" style="2" customWidth="1"/>
    <col min="10497" max="10498" width="9.6328125" style="2" customWidth="1"/>
    <col min="10499" max="10499" width="15.08984375" style="2" bestFit="1" customWidth="1"/>
    <col min="10500" max="10748" width="8.81640625" style="2"/>
    <col min="10749" max="10749" width="6.08984375" style="2" customWidth="1"/>
    <col min="10750" max="10752" width="11.6328125" style="2" customWidth="1"/>
    <col min="10753" max="10754" width="9.6328125" style="2" customWidth="1"/>
    <col min="10755" max="10755" width="15.08984375" style="2" bestFit="1" customWidth="1"/>
    <col min="10756" max="11004" width="8.81640625" style="2"/>
    <col min="11005" max="11005" width="6.08984375" style="2" customWidth="1"/>
    <col min="11006" max="11008" width="11.6328125" style="2" customWidth="1"/>
    <col min="11009" max="11010" width="9.6328125" style="2" customWidth="1"/>
    <col min="11011" max="11011" width="15.08984375" style="2" bestFit="1" customWidth="1"/>
    <col min="11012" max="11260" width="8.81640625" style="2"/>
    <col min="11261" max="11261" width="6.08984375" style="2" customWidth="1"/>
    <col min="11262" max="11264" width="11.6328125" style="2" customWidth="1"/>
    <col min="11265" max="11266" width="9.6328125" style="2" customWidth="1"/>
    <col min="11267" max="11267" width="15.08984375" style="2" bestFit="1" customWidth="1"/>
    <col min="11268" max="11516" width="8.81640625" style="2"/>
    <col min="11517" max="11517" width="6.08984375" style="2" customWidth="1"/>
    <col min="11518" max="11520" width="11.6328125" style="2" customWidth="1"/>
    <col min="11521" max="11522" width="9.6328125" style="2" customWidth="1"/>
    <col min="11523" max="11523" width="15.08984375" style="2" bestFit="1" customWidth="1"/>
    <col min="11524" max="11772" width="8.81640625" style="2"/>
    <col min="11773" max="11773" width="6.08984375" style="2" customWidth="1"/>
    <col min="11774" max="11776" width="11.6328125" style="2" customWidth="1"/>
    <col min="11777" max="11778" width="9.6328125" style="2" customWidth="1"/>
    <col min="11779" max="11779" width="15.08984375" style="2" bestFit="1" customWidth="1"/>
    <col min="11780" max="12028" width="8.81640625" style="2"/>
    <col min="12029" max="12029" width="6.08984375" style="2" customWidth="1"/>
    <col min="12030" max="12032" width="11.6328125" style="2" customWidth="1"/>
    <col min="12033" max="12034" width="9.6328125" style="2" customWidth="1"/>
    <col min="12035" max="12035" width="15.08984375" style="2" bestFit="1" customWidth="1"/>
    <col min="12036" max="12284" width="8.81640625" style="2"/>
    <col min="12285" max="12285" width="6.08984375" style="2" customWidth="1"/>
    <col min="12286" max="12288" width="11.6328125" style="2" customWidth="1"/>
    <col min="12289" max="12290" width="9.6328125" style="2" customWidth="1"/>
    <col min="12291" max="12291" width="15.08984375" style="2" bestFit="1" customWidth="1"/>
    <col min="12292" max="12540" width="8.81640625" style="2"/>
    <col min="12541" max="12541" width="6.08984375" style="2" customWidth="1"/>
    <col min="12542" max="12544" width="11.6328125" style="2" customWidth="1"/>
    <col min="12545" max="12546" width="9.6328125" style="2" customWidth="1"/>
    <col min="12547" max="12547" width="15.08984375" style="2" bestFit="1" customWidth="1"/>
    <col min="12548" max="12796" width="8.81640625" style="2"/>
    <col min="12797" max="12797" width="6.08984375" style="2" customWidth="1"/>
    <col min="12798" max="12800" width="11.6328125" style="2" customWidth="1"/>
    <col min="12801" max="12802" width="9.6328125" style="2" customWidth="1"/>
    <col min="12803" max="12803" width="15.08984375" style="2" bestFit="1" customWidth="1"/>
    <col min="12804" max="13052" width="8.81640625" style="2"/>
    <col min="13053" max="13053" width="6.08984375" style="2" customWidth="1"/>
    <col min="13054" max="13056" width="11.6328125" style="2" customWidth="1"/>
    <col min="13057" max="13058" width="9.6328125" style="2" customWidth="1"/>
    <col min="13059" max="13059" width="15.08984375" style="2" bestFit="1" customWidth="1"/>
    <col min="13060" max="13308" width="8.81640625" style="2"/>
    <col min="13309" max="13309" width="6.08984375" style="2" customWidth="1"/>
    <col min="13310" max="13312" width="11.6328125" style="2" customWidth="1"/>
    <col min="13313" max="13314" width="9.6328125" style="2" customWidth="1"/>
    <col min="13315" max="13315" width="15.08984375" style="2" bestFit="1" customWidth="1"/>
    <col min="13316" max="13564" width="8.81640625" style="2"/>
    <col min="13565" max="13565" width="6.08984375" style="2" customWidth="1"/>
    <col min="13566" max="13568" width="11.6328125" style="2" customWidth="1"/>
    <col min="13569" max="13570" width="9.6328125" style="2" customWidth="1"/>
    <col min="13571" max="13571" width="15.08984375" style="2" bestFit="1" customWidth="1"/>
    <col min="13572" max="13820" width="8.81640625" style="2"/>
    <col min="13821" max="13821" width="6.08984375" style="2" customWidth="1"/>
    <col min="13822" max="13824" width="11.6328125" style="2" customWidth="1"/>
    <col min="13825" max="13826" width="9.6328125" style="2" customWidth="1"/>
    <col min="13827" max="13827" width="15.08984375" style="2" bestFit="1" customWidth="1"/>
    <col min="13828" max="14076" width="8.81640625" style="2"/>
    <col min="14077" max="14077" width="6.08984375" style="2" customWidth="1"/>
    <col min="14078" max="14080" width="11.6328125" style="2" customWidth="1"/>
    <col min="14081" max="14082" width="9.6328125" style="2" customWidth="1"/>
    <col min="14083" max="14083" width="15.08984375" style="2" bestFit="1" customWidth="1"/>
    <col min="14084" max="14332" width="8.81640625" style="2"/>
    <col min="14333" max="14333" width="6.08984375" style="2" customWidth="1"/>
    <col min="14334" max="14336" width="11.6328125" style="2" customWidth="1"/>
    <col min="14337" max="14338" width="9.6328125" style="2" customWidth="1"/>
    <col min="14339" max="14339" width="15.08984375" style="2" bestFit="1" customWidth="1"/>
    <col min="14340" max="14588" width="8.81640625" style="2"/>
    <col min="14589" max="14589" width="6.08984375" style="2" customWidth="1"/>
    <col min="14590" max="14592" width="11.6328125" style="2" customWidth="1"/>
    <col min="14593" max="14594" width="9.6328125" style="2" customWidth="1"/>
    <col min="14595" max="14595" width="15.08984375" style="2" bestFit="1" customWidth="1"/>
    <col min="14596" max="14844" width="8.81640625" style="2"/>
    <col min="14845" max="14845" width="6.08984375" style="2" customWidth="1"/>
    <col min="14846" max="14848" width="11.6328125" style="2" customWidth="1"/>
    <col min="14849" max="14850" width="9.6328125" style="2" customWidth="1"/>
    <col min="14851" max="14851" width="15.08984375" style="2" bestFit="1" customWidth="1"/>
    <col min="14852" max="15100" width="8.81640625" style="2"/>
    <col min="15101" max="15101" width="6.08984375" style="2" customWidth="1"/>
    <col min="15102" max="15104" width="11.6328125" style="2" customWidth="1"/>
    <col min="15105" max="15106" width="9.6328125" style="2" customWidth="1"/>
    <col min="15107" max="15107" width="15.08984375" style="2" bestFit="1" customWidth="1"/>
    <col min="15108" max="15356" width="8.81640625" style="2"/>
    <col min="15357" max="15357" width="6.08984375" style="2" customWidth="1"/>
    <col min="15358" max="15360" width="11.6328125" style="2" customWidth="1"/>
    <col min="15361" max="15362" width="9.6328125" style="2" customWidth="1"/>
    <col min="15363" max="15363" width="15.08984375" style="2" bestFit="1" customWidth="1"/>
    <col min="15364" max="15612" width="8.81640625" style="2"/>
    <col min="15613" max="15613" width="6.08984375" style="2" customWidth="1"/>
    <col min="15614" max="15616" width="11.6328125" style="2" customWidth="1"/>
    <col min="15617" max="15618" width="9.6328125" style="2" customWidth="1"/>
    <col min="15619" max="15619" width="15.08984375" style="2" bestFit="1" customWidth="1"/>
    <col min="15620" max="15868" width="8.81640625" style="2"/>
    <col min="15869" max="15869" width="6.08984375" style="2" customWidth="1"/>
    <col min="15870" max="15872" width="11.6328125" style="2" customWidth="1"/>
    <col min="15873" max="15874" width="9.6328125" style="2" customWidth="1"/>
    <col min="15875" max="15875" width="15.08984375" style="2" bestFit="1" customWidth="1"/>
    <col min="15876" max="16124" width="8.81640625" style="2"/>
    <col min="16125" max="16125" width="6.08984375" style="2" customWidth="1"/>
    <col min="16126" max="16128" width="11.6328125" style="2" customWidth="1"/>
    <col min="16129" max="16130" width="9.6328125" style="2" customWidth="1"/>
    <col min="16131" max="16131" width="15.08984375" style="2" bestFit="1" customWidth="1"/>
    <col min="16132" max="16380" width="8.81640625" style="2"/>
    <col min="16381" max="16384" width="8.6328125" style="2" customWidth="1"/>
  </cols>
  <sheetData>
    <row r="1" spans="1:8">
      <c r="A1" s="45" t="s">
        <v>0</v>
      </c>
      <c r="B1" s="45"/>
      <c r="C1" s="45"/>
      <c r="D1" s="45"/>
      <c r="E1" s="45"/>
      <c r="F1" s="45"/>
    </row>
    <row r="2" spans="1:8">
      <c r="A2" s="45" t="s">
        <v>1</v>
      </c>
      <c r="B2" s="45"/>
      <c r="C2" s="45"/>
      <c r="D2" s="45"/>
      <c r="E2" s="45"/>
      <c r="F2" s="45"/>
    </row>
    <row r="3" spans="1:8">
      <c r="A3" s="46" t="s">
        <v>36</v>
      </c>
      <c r="B3" s="46"/>
      <c r="C3" s="46"/>
      <c r="D3" s="46"/>
      <c r="E3" s="46"/>
      <c r="F3" s="46"/>
    </row>
    <row r="4" spans="1:8" s="4" customFormat="1">
      <c r="F4" s="5" t="s">
        <v>2</v>
      </c>
      <c r="H4" s="6"/>
    </row>
    <row r="5" spans="1:8">
      <c r="A5" s="1"/>
      <c r="B5" s="1"/>
      <c r="C5" s="1"/>
      <c r="D5" s="1"/>
      <c r="E5" s="1"/>
      <c r="F5" s="1"/>
    </row>
    <row r="7" spans="1:8">
      <c r="A7" s="7"/>
      <c r="B7" s="7"/>
      <c r="C7" s="8"/>
      <c r="D7" s="8" t="s">
        <v>3</v>
      </c>
      <c r="E7" s="8" t="s">
        <v>4</v>
      </c>
    </row>
    <row r="8" spans="1:8">
      <c r="B8" s="7"/>
      <c r="C8" s="8"/>
      <c r="D8" s="8" t="s">
        <v>5</v>
      </c>
      <c r="E8" s="8" t="s">
        <v>6</v>
      </c>
      <c r="F8" s="9"/>
    </row>
    <row r="9" spans="1:8">
      <c r="A9" s="1" t="s">
        <v>7</v>
      </c>
      <c r="B9" s="8" t="s">
        <v>8</v>
      </c>
      <c r="C9" s="8" t="s">
        <v>9</v>
      </c>
      <c r="D9" s="10">
        <v>44896</v>
      </c>
      <c r="E9" s="10">
        <v>45261</v>
      </c>
      <c r="F9" s="8" t="s">
        <v>10</v>
      </c>
    </row>
    <row r="10" spans="1:8" ht="13.8" thickBot="1">
      <c r="A10" s="11" t="s">
        <v>11</v>
      </c>
      <c r="B10" s="12" t="s">
        <v>12</v>
      </c>
      <c r="C10" s="12" t="s">
        <v>13</v>
      </c>
      <c r="D10" s="12" t="s">
        <v>14</v>
      </c>
      <c r="E10" s="12" t="s">
        <v>15</v>
      </c>
      <c r="F10" s="12" t="s">
        <v>16</v>
      </c>
    </row>
    <row r="11" spans="1:8">
      <c r="A11" s="13">
        <v>1</v>
      </c>
    </row>
    <row r="12" spans="1:8" ht="15" customHeight="1">
      <c r="A12" s="13">
        <f t="shared" ref="A12:A15" si="0">+A11+1</f>
        <v>2</v>
      </c>
      <c r="B12" s="14" t="s">
        <v>17</v>
      </c>
      <c r="C12" s="15" t="s">
        <v>18</v>
      </c>
      <c r="D12" s="16">
        <v>0</v>
      </c>
      <c r="E12" s="16">
        <v>0</v>
      </c>
      <c r="F12" s="17">
        <f>(D12+E12)/2</f>
        <v>0</v>
      </c>
    </row>
    <row r="13" spans="1:8" ht="15" customHeight="1">
      <c r="A13" s="13">
        <f t="shared" si="0"/>
        <v>3</v>
      </c>
      <c r="B13" s="14" t="s">
        <v>19</v>
      </c>
      <c r="C13" s="15" t="s">
        <v>20</v>
      </c>
      <c r="D13" s="16">
        <v>-132909277</v>
      </c>
      <c r="E13" s="16">
        <v>-137999967</v>
      </c>
      <c r="F13" s="17">
        <f>(D13+E13)/2</f>
        <v>-135454622</v>
      </c>
    </row>
    <row r="14" spans="1:8" ht="15" customHeight="1">
      <c r="A14" s="13">
        <f t="shared" si="0"/>
        <v>4</v>
      </c>
      <c r="B14" s="14" t="s">
        <v>21</v>
      </c>
      <c r="C14" s="15" t="s">
        <v>22</v>
      </c>
      <c r="D14" s="16">
        <v>-70683636</v>
      </c>
      <c r="E14" s="16">
        <v>-61775900</v>
      </c>
      <c r="F14" s="17">
        <f>(D14+E14)/2</f>
        <v>-66229768</v>
      </c>
    </row>
    <row r="15" spans="1:8" ht="15" customHeight="1">
      <c r="A15" s="13">
        <f t="shared" si="0"/>
        <v>5</v>
      </c>
      <c r="B15" s="14" t="s">
        <v>23</v>
      </c>
      <c r="C15" s="15" t="s">
        <v>24</v>
      </c>
      <c r="D15" s="16">
        <v>73130366</v>
      </c>
      <c r="E15" s="16">
        <v>75736193</v>
      </c>
      <c r="F15" s="17">
        <f>(D15+E15)/2</f>
        <v>74433279.5</v>
      </c>
      <c r="G15" s="18"/>
    </row>
    <row r="16" spans="1:8">
      <c r="A16" s="13">
        <v>6</v>
      </c>
      <c r="G16" s="14"/>
    </row>
    <row r="17" spans="1:7">
      <c r="A17" s="13">
        <v>7</v>
      </c>
      <c r="B17" s="19" t="s">
        <v>25</v>
      </c>
      <c r="C17" s="17"/>
      <c r="D17" s="20"/>
      <c r="E17" s="20"/>
      <c r="F17" s="20"/>
      <c r="G17" s="18"/>
    </row>
    <row r="18" spans="1:7">
      <c r="A18" s="13">
        <v>8</v>
      </c>
      <c r="B18" s="21" t="s">
        <v>26</v>
      </c>
      <c r="C18" s="17"/>
      <c r="D18" s="20"/>
      <c r="E18" s="20"/>
      <c r="F18" s="20"/>
      <c r="G18" s="18"/>
    </row>
    <row r="19" spans="1:7">
      <c r="A19" s="13">
        <f>A18+1</f>
        <v>9</v>
      </c>
      <c r="B19" s="21" t="s">
        <v>37</v>
      </c>
      <c r="C19" s="28" t="s">
        <v>38</v>
      </c>
      <c r="D19" s="29">
        <v>-7860</v>
      </c>
      <c r="E19" s="16">
        <v>-7860</v>
      </c>
      <c r="F19" s="30">
        <f>(D19+E19)/2</f>
        <v>-7860</v>
      </c>
      <c r="G19" s="18"/>
    </row>
    <row r="20" spans="1:7">
      <c r="A20" s="13">
        <f t="shared" ref="A20:A47" si="1">A19+1</f>
        <v>10</v>
      </c>
      <c r="B20" s="21" t="s">
        <v>39</v>
      </c>
      <c r="C20" s="28" t="s">
        <v>38</v>
      </c>
      <c r="D20" s="29">
        <v>11193378</v>
      </c>
      <c r="E20" s="16">
        <v>9524255</v>
      </c>
      <c r="F20" s="30">
        <f t="shared" ref="F20:F47" si="2">(D20+E20)/2</f>
        <v>10358816.5</v>
      </c>
      <c r="G20" s="18"/>
    </row>
    <row r="21" spans="1:7">
      <c r="A21" s="13">
        <f t="shared" si="1"/>
        <v>11</v>
      </c>
      <c r="B21" s="21" t="s">
        <v>40</v>
      </c>
      <c r="C21" s="28" t="s">
        <v>38</v>
      </c>
      <c r="D21" s="29">
        <v>-2255250</v>
      </c>
      <c r="E21" s="16">
        <v>-1760828.54</v>
      </c>
      <c r="F21" s="30">
        <f t="shared" si="2"/>
        <v>-2008039.27</v>
      </c>
      <c r="G21" s="18"/>
    </row>
    <row r="22" spans="1:7">
      <c r="A22" s="13">
        <f t="shared" si="1"/>
        <v>12</v>
      </c>
      <c r="B22" s="21" t="s">
        <v>41</v>
      </c>
      <c r="C22" s="28" t="s">
        <v>38</v>
      </c>
      <c r="D22" s="29">
        <v>-132</v>
      </c>
      <c r="E22" s="16">
        <v>5233</v>
      </c>
      <c r="F22" s="30">
        <f t="shared" si="2"/>
        <v>2550.5</v>
      </c>
      <c r="G22" s="18"/>
    </row>
    <row r="23" spans="1:7">
      <c r="A23" s="13">
        <f t="shared" si="1"/>
        <v>13</v>
      </c>
      <c r="B23" s="21" t="s">
        <v>42</v>
      </c>
      <c r="C23" s="28" t="s">
        <v>38</v>
      </c>
      <c r="D23" s="29">
        <v>3118390</v>
      </c>
      <c r="E23" s="16">
        <v>-3458426</v>
      </c>
      <c r="F23" s="30">
        <f t="shared" si="2"/>
        <v>-170018</v>
      </c>
      <c r="G23" s="18"/>
    </row>
    <row r="24" spans="1:7">
      <c r="A24" s="13">
        <f t="shared" si="1"/>
        <v>14</v>
      </c>
      <c r="B24" s="21" t="s">
        <v>43</v>
      </c>
      <c r="C24" s="28" t="s">
        <v>38</v>
      </c>
      <c r="D24" s="29">
        <v>-158205</v>
      </c>
      <c r="E24" s="16">
        <v>0</v>
      </c>
      <c r="F24" s="30">
        <f t="shared" si="2"/>
        <v>-79102.5</v>
      </c>
      <c r="G24" s="18"/>
    </row>
    <row r="25" spans="1:7">
      <c r="A25" s="13">
        <f t="shared" si="1"/>
        <v>15</v>
      </c>
      <c r="B25" s="21" t="s">
        <v>44</v>
      </c>
      <c r="C25" s="28" t="s">
        <v>38</v>
      </c>
      <c r="D25" s="29">
        <v>898706</v>
      </c>
      <c r="E25" s="16">
        <v>1105899</v>
      </c>
      <c r="F25" s="30">
        <f t="shared" si="2"/>
        <v>1002302.5</v>
      </c>
      <c r="G25" s="18"/>
    </row>
    <row r="26" spans="1:7">
      <c r="A26" s="13">
        <f t="shared" si="1"/>
        <v>16</v>
      </c>
      <c r="B26" s="21" t="s">
        <v>45</v>
      </c>
      <c r="C26" s="28" t="s">
        <v>38</v>
      </c>
      <c r="D26" s="29">
        <v>0</v>
      </c>
      <c r="E26" s="16">
        <v>0</v>
      </c>
      <c r="F26" s="30">
        <f t="shared" si="2"/>
        <v>0</v>
      </c>
      <c r="G26" s="18"/>
    </row>
    <row r="27" spans="1:7">
      <c r="A27" s="13">
        <f t="shared" si="1"/>
        <v>17</v>
      </c>
      <c r="B27" s="21" t="s">
        <v>46</v>
      </c>
      <c r="C27" s="28" t="s">
        <v>38</v>
      </c>
      <c r="D27" s="29">
        <v>0</v>
      </c>
      <c r="E27" s="16">
        <v>0</v>
      </c>
      <c r="F27" s="30">
        <f t="shared" si="2"/>
        <v>0</v>
      </c>
      <c r="G27" s="18"/>
    </row>
    <row r="28" spans="1:7">
      <c r="A28" s="13">
        <f t="shared" si="1"/>
        <v>18</v>
      </c>
      <c r="B28" s="21" t="s">
        <v>47</v>
      </c>
      <c r="C28" s="28" t="s">
        <v>38</v>
      </c>
      <c r="D28" s="29">
        <v>229515</v>
      </c>
      <c r="E28" s="16">
        <v>220606</v>
      </c>
      <c r="F28" s="30">
        <f t="shared" si="2"/>
        <v>225060.5</v>
      </c>
      <c r="G28" s="18"/>
    </row>
    <row r="29" spans="1:7">
      <c r="A29" s="13">
        <f t="shared" si="1"/>
        <v>19</v>
      </c>
      <c r="B29" s="21" t="s">
        <v>48</v>
      </c>
      <c r="C29" s="28" t="s">
        <v>38</v>
      </c>
      <c r="D29" s="29">
        <v>-2191580</v>
      </c>
      <c r="E29" s="16">
        <v>-2434648.15</v>
      </c>
      <c r="F29" s="30">
        <f t="shared" si="2"/>
        <v>-2313114.0750000002</v>
      </c>
      <c r="G29" s="18"/>
    </row>
    <row r="30" spans="1:7">
      <c r="A30" s="13">
        <f t="shared" si="1"/>
        <v>20</v>
      </c>
      <c r="B30" s="21" t="s">
        <v>49</v>
      </c>
      <c r="C30" s="28" t="s">
        <v>38</v>
      </c>
      <c r="D30" s="29">
        <v>39997885</v>
      </c>
      <c r="E30" s="16">
        <v>41311783</v>
      </c>
      <c r="F30" s="30">
        <f t="shared" si="2"/>
        <v>40654834</v>
      </c>
      <c r="G30" s="18"/>
    </row>
    <row r="31" spans="1:7">
      <c r="A31" s="13">
        <f t="shared" si="1"/>
        <v>21</v>
      </c>
      <c r="B31" s="21" t="s">
        <v>50</v>
      </c>
      <c r="C31" s="28" t="s">
        <v>38</v>
      </c>
      <c r="D31" s="29">
        <v>516906</v>
      </c>
      <c r="E31" s="16">
        <v>184644</v>
      </c>
      <c r="F31" s="30">
        <f t="shared" si="2"/>
        <v>350775</v>
      </c>
      <c r="G31" s="18"/>
    </row>
    <row r="32" spans="1:7">
      <c r="A32" s="13">
        <f t="shared" si="1"/>
        <v>22</v>
      </c>
      <c r="B32" s="21" t="s">
        <v>51</v>
      </c>
      <c r="C32" s="28" t="s">
        <v>38</v>
      </c>
      <c r="D32" s="29">
        <v>-1601214</v>
      </c>
      <c r="E32" s="16">
        <v>-1821792</v>
      </c>
      <c r="F32" s="30">
        <f t="shared" si="2"/>
        <v>-1711503</v>
      </c>
      <c r="G32" s="18"/>
    </row>
    <row r="33" spans="1:7">
      <c r="A33" s="13">
        <f t="shared" si="1"/>
        <v>23</v>
      </c>
      <c r="B33" s="21" t="s">
        <v>52</v>
      </c>
      <c r="C33" s="28" t="s">
        <v>38</v>
      </c>
      <c r="D33" s="29">
        <v>-24590</v>
      </c>
      <c r="E33" s="16">
        <v>-31697</v>
      </c>
      <c r="F33" s="30">
        <f t="shared" si="2"/>
        <v>-28143.5</v>
      </c>
      <c r="G33" s="18"/>
    </row>
    <row r="34" spans="1:7">
      <c r="A34" s="13">
        <f t="shared" si="1"/>
        <v>24</v>
      </c>
      <c r="B34" s="21" t="s">
        <v>53</v>
      </c>
      <c r="C34" s="28" t="s">
        <v>38</v>
      </c>
      <c r="D34" s="29">
        <v>0</v>
      </c>
      <c r="E34" s="16">
        <v>0</v>
      </c>
      <c r="F34" s="30">
        <f t="shared" si="2"/>
        <v>0</v>
      </c>
      <c r="G34" s="18"/>
    </row>
    <row r="35" spans="1:7">
      <c r="A35" s="13">
        <f t="shared" si="1"/>
        <v>25</v>
      </c>
      <c r="B35" s="21" t="s">
        <v>54</v>
      </c>
      <c r="C35" s="28" t="s">
        <v>38</v>
      </c>
      <c r="D35" s="29">
        <v>-31703866</v>
      </c>
      <c r="E35" s="16">
        <v>-36916243.25</v>
      </c>
      <c r="F35" s="30">
        <f t="shared" si="2"/>
        <v>-34310054.625</v>
      </c>
      <c r="G35" s="18"/>
    </row>
    <row r="36" spans="1:7">
      <c r="A36" s="13">
        <f t="shared" si="1"/>
        <v>26</v>
      </c>
      <c r="B36" s="21" t="s">
        <v>55</v>
      </c>
      <c r="C36" s="28" t="s">
        <v>38</v>
      </c>
      <c r="D36" s="29">
        <v>-362511</v>
      </c>
      <c r="E36" s="16">
        <v>-361417.78</v>
      </c>
      <c r="F36" s="30">
        <f t="shared" si="2"/>
        <v>-361964.39</v>
      </c>
      <c r="G36" s="18"/>
    </row>
    <row r="37" spans="1:7">
      <c r="A37" s="13">
        <f t="shared" si="1"/>
        <v>27</v>
      </c>
      <c r="B37" s="21" t="s">
        <v>56</v>
      </c>
      <c r="C37" s="28" t="s">
        <v>38</v>
      </c>
      <c r="D37" s="29">
        <v>0</v>
      </c>
      <c r="E37" s="16">
        <v>0</v>
      </c>
      <c r="F37" s="30">
        <f t="shared" si="2"/>
        <v>0</v>
      </c>
      <c r="G37" s="18"/>
    </row>
    <row r="38" spans="1:7">
      <c r="A38" s="13">
        <f t="shared" si="1"/>
        <v>28</v>
      </c>
      <c r="B38" s="21" t="s">
        <v>57</v>
      </c>
      <c r="C38" s="28" t="s">
        <v>38</v>
      </c>
      <c r="D38" s="29">
        <v>-18823</v>
      </c>
      <c r="E38" s="16">
        <v>0</v>
      </c>
      <c r="F38" s="30">
        <f t="shared" si="2"/>
        <v>-9411.5</v>
      </c>
      <c r="G38" s="18"/>
    </row>
    <row r="39" spans="1:7">
      <c r="A39" s="13">
        <f t="shared" si="1"/>
        <v>29</v>
      </c>
      <c r="B39" s="21" t="s">
        <v>58</v>
      </c>
      <c r="C39" s="28" t="s">
        <v>38</v>
      </c>
      <c r="D39" s="29">
        <v>7852</v>
      </c>
      <c r="E39" s="16">
        <v>7851</v>
      </c>
      <c r="F39" s="30">
        <f t="shared" si="2"/>
        <v>7851.5</v>
      </c>
      <c r="G39" s="18"/>
    </row>
    <row r="40" spans="1:7">
      <c r="A40" s="13">
        <f t="shared" si="1"/>
        <v>30</v>
      </c>
      <c r="B40" s="21" t="s">
        <v>59</v>
      </c>
      <c r="C40" s="28" t="s">
        <v>38</v>
      </c>
      <c r="D40" s="29">
        <v>0</v>
      </c>
      <c r="E40" s="16">
        <v>0</v>
      </c>
      <c r="F40" s="30">
        <f t="shared" si="2"/>
        <v>0</v>
      </c>
      <c r="G40" s="18"/>
    </row>
    <row r="41" spans="1:7">
      <c r="A41" s="13">
        <f t="shared" si="1"/>
        <v>31</v>
      </c>
      <c r="B41" s="21" t="s">
        <v>60</v>
      </c>
      <c r="C41" s="28" t="s">
        <v>38</v>
      </c>
      <c r="D41" s="29">
        <v>-405359</v>
      </c>
      <c r="E41" s="16">
        <v>-375091</v>
      </c>
      <c r="F41" s="30">
        <f t="shared" si="2"/>
        <v>-390225</v>
      </c>
      <c r="G41" s="18"/>
    </row>
    <row r="42" spans="1:7">
      <c r="A42" s="13">
        <f t="shared" si="1"/>
        <v>32</v>
      </c>
      <c r="B42" s="21" t="s">
        <v>215</v>
      </c>
      <c r="C42" s="28" t="s">
        <v>38</v>
      </c>
      <c r="D42" s="29">
        <v>0</v>
      </c>
      <c r="E42" s="16">
        <v>495699</v>
      </c>
      <c r="F42" s="30">
        <f t="shared" si="2"/>
        <v>247849.5</v>
      </c>
      <c r="G42" s="18"/>
    </row>
    <row r="43" spans="1:7">
      <c r="A43" s="13">
        <f t="shared" si="1"/>
        <v>33</v>
      </c>
      <c r="B43" s="21" t="s">
        <v>61</v>
      </c>
      <c r="C43" s="28" t="s">
        <v>38</v>
      </c>
      <c r="D43" s="29">
        <v>-206238</v>
      </c>
      <c r="E43" s="16">
        <v>-236883</v>
      </c>
      <c r="F43" s="30">
        <f t="shared" si="2"/>
        <v>-221560.5</v>
      </c>
      <c r="G43" s="18"/>
    </row>
    <row r="44" spans="1:7">
      <c r="A44" s="13">
        <f t="shared" si="1"/>
        <v>34</v>
      </c>
      <c r="B44" s="21" t="s">
        <v>62</v>
      </c>
      <c r="C44" s="28" t="s">
        <v>38</v>
      </c>
      <c r="D44" s="29">
        <v>-5862894</v>
      </c>
      <c r="E44" s="16">
        <v>-5769628</v>
      </c>
      <c r="F44" s="30">
        <f t="shared" si="2"/>
        <v>-5816261</v>
      </c>
      <c r="G44" s="18"/>
    </row>
    <row r="45" spans="1:7">
      <c r="A45" s="13">
        <f t="shared" si="1"/>
        <v>35</v>
      </c>
      <c r="B45" s="21" t="s">
        <v>63</v>
      </c>
      <c r="C45" s="28" t="s">
        <v>38</v>
      </c>
      <c r="D45" s="29">
        <v>-179705</v>
      </c>
      <c r="E45" s="16">
        <v>-179705</v>
      </c>
      <c r="F45" s="30">
        <f t="shared" si="2"/>
        <v>-179705</v>
      </c>
      <c r="G45" s="18"/>
    </row>
    <row r="46" spans="1:7">
      <c r="A46" s="13">
        <f t="shared" si="1"/>
        <v>36</v>
      </c>
      <c r="B46" s="21" t="s">
        <v>64</v>
      </c>
      <c r="C46" s="28" t="s">
        <v>38</v>
      </c>
      <c r="D46" s="29">
        <v>2999955</v>
      </c>
      <c r="E46" s="16">
        <v>870070</v>
      </c>
      <c r="F46" s="30">
        <f t="shared" si="2"/>
        <v>1935012.5</v>
      </c>
      <c r="G46" s="18"/>
    </row>
    <row r="47" spans="1:7">
      <c r="A47" s="13">
        <f t="shared" si="1"/>
        <v>37</v>
      </c>
      <c r="B47" s="29" t="s">
        <v>65</v>
      </c>
      <c r="C47" s="28" t="s">
        <v>38</v>
      </c>
      <c r="D47" s="29"/>
      <c r="E47" s="16"/>
      <c r="F47" s="30">
        <f t="shared" si="2"/>
        <v>0</v>
      </c>
      <c r="G47" s="18"/>
    </row>
    <row r="48" spans="1:7">
      <c r="A48" s="13">
        <v>200</v>
      </c>
      <c r="B48" s="31" t="s">
        <v>27</v>
      </c>
      <c r="C48" s="30"/>
      <c r="D48" s="20"/>
      <c r="E48" s="20"/>
      <c r="F48" s="22">
        <f>SUM(F19:F47)</f>
        <v>7178090.1400000006</v>
      </c>
      <c r="G48" s="18"/>
    </row>
    <row r="49" spans="1:9">
      <c r="A49" s="13"/>
      <c r="B49" s="14"/>
      <c r="C49" s="17"/>
      <c r="D49" s="20"/>
      <c r="E49" s="20"/>
      <c r="F49" s="20"/>
      <c r="G49" s="18"/>
    </row>
    <row r="50" spans="1:9" ht="15" customHeight="1">
      <c r="A50" s="13"/>
      <c r="C50" s="23"/>
      <c r="D50" s="23"/>
    </row>
    <row r="51" spans="1:9">
      <c r="A51" s="13"/>
      <c r="B51" s="14"/>
      <c r="C51" s="17"/>
      <c r="D51" s="20"/>
      <c r="E51" s="20"/>
      <c r="F51" s="20"/>
      <c r="G51" s="18"/>
    </row>
    <row r="52" spans="1:9">
      <c r="A52" s="24" t="s">
        <v>28</v>
      </c>
      <c r="G52" s="14"/>
      <c r="H52" s="2"/>
    </row>
    <row r="53" spans="1:9" ht="16.350000000000001" customHeight="1">
      <c r="A53" s="25" t="s">
        <v>29</v>
      </c>
      <c r="B53" s="47" t="s">
        <v>30</v>
      </c>
      <c r="C53" s="47"/>
      <c r="D53" s="47"/>
      <c r="E53" s="47"/>
      <c r="F53" s="47"/>
      <c r="G53" s="14"/>
      <c r="H53" s="2"/>
    </row>
    <row r="54" spans="1:9" ht="16.350000000000001" customHeight="1">
      <c r="A54" s="25" t="s">
        <v>31</v>
      </c>
      <c r="B54" s="47" t="s">
        <v>32</v>
      </c>
      <c r="C54" s="47"/>
      <c r="D54" s="47"/>
      <c r="E54" s="47"/>
      <c r="F54" s="47"/>
      <c r="H54" s="2"/>
    </row>
    <row r="55" spans="1:9">
      <c r="A55" s="26" t="s">
        <v>33</v>
      </c>
      <c r="B55" s="48" t="s">
        <v>66</v>
      </c>
      <c r="C55" s="48"/>
      <c r="D55" s="48"/>
      <c r="E55" s="48"/>
      <c r="F55" s="48"/>
      <c r="G55" s="48"/>
      <c r="H55" s="48"/>
      <c r="I55" s="48"/>
    </row>
    <row r="56" spans="1:9">
      <c r="A56" s="26" t="s">
        <v>34</v>
      </c>
      <c r="B56" s="44" t="s">
        <v>66</v>
      </c>
      <c r="C56" s="44"/>
      <c r="D56" s="44"/>
      <c r="E56" s="44"/>
      <c r="F56" s="44"/>
      <c r="H56" s="2"/>
    </row>
    <row r="57" spans="1:9">
      <c r="A57" s="26" t="s">
        <v>35</v>
      </c>
      <c r="B57" s="44" t="s">
        <v>67</v>
      </c>
      <c r="C57" s="44"/>
      <c r="D57" s="44"/>
      <c r="E57" s="44"/>
      <c r="F57" s="44"/>
      <c r="H57" s="2"/>
    </row>
    <row r="58" spans="1:9">
      <c r="A58" s="13"/>
    </row>
    <row r="59" spans="1:9">
      <c r="A59" s="27"/>
      <c r="C59" s="23"/>
      <c r="D59" s="23"/>
    </row>
    <row r="60" spans="1:9">
      <c r="A60" s="13"/>
      <c r="C60" s="23"/>
      <c r="D60" s="23"/>
    </row>
    <row r="61" spans="1:9">
      <c r="A61" s="13"/>
      <c r="C61" s="23"/>
      <c r="D61" s="23"/>
    </row>
    <row r="62" spans="1:9">
      <c r="A62" s="13"/>
      <c r="C62" s="23"/>
      <c r="D62" s="23"/>
    </row>
    <row r="63" spans="1:9">
      <c r="A63" s="13"/>
      <c r="C63" s="23"/>
      <c r="D63" s="23"/>
    </row>
    <row r="64" spans="1:9">
      <c r="C64" s="23"/>
      <c r="D64" s="23"/>
    </row>
    <row r="68" ht="15" customHeight="1"/>
    <row r="72" ht="15" customHeight="1"/>
    <row r="80" ht="15" customHeight="1"/>
    <row r="83" spans="2:6" ht="15" customHeight="1"/>
    <row r="93" spans="2:6" ht="12.75" customHeight="1">
      <c r="B93" s="44"/>
      <c r="C93" s="44"/>
      <c r="D93" s="44"/>
      <c r="E93" s="44"/>
      <c r="F93" s="44"/>
    </row>
    <row r="94" spans="2:6">
      <c r="B94" s="44"/>
      <c r="C94" s="44"/>
      <c r="D94" s="44"/>
      <c r="E94" s="44"/>
      <c r="F94" s="44"/>
    </row>
    <row r="95" spans="2:6">
      <c r="B95" s="44"/>
      <c r="C95" s="44"/>
      <c r="D95" s="44"/>
      <c r="E95" s="44"/>
      <c r="F95" s="44"/>
    </row>
    <row r="96" spans="2:6">
      <c r="B96" s="44"/>
      <c r="C96" s="44"/>
      <c r="D96" s="44"/>
      <c r="E96" s="44"/>
      <c r="F96" s="44"/>
    </row>
    <row r="97" spans="2:6">
      <c r="B97" s="44"/>
      <c r="C97" s="44"/>
      <c r="D97" s="44"/>
      <c r="E97" s="44"/>
      <c r="F97" s="44"/>
    </row>
    <row r="98" spans="2:6" ht="12.75" customHeight="1">
      <c r="B98" s="44"/>
      <c r="C98" s="44"/>
      <c r="D98" s="44"/>
      <c r="E98" s="44"/>
      <c r="F98" s="44"/>
    </row>
    <row r="99" spans="2:6" ht="12.75" customHeight="1">
      <c r="B99" s="44"/>
      <c r="C99" s="44"/>
      <c r="D99" s="44"/>
      <c r="E99" s="44"/>
      <c r="F99" s="44"/>
    </row>
    <row r="100" spans="2:6" ht="12.75" customHeight="1">
      <c r="B100" s="44"/>
      <c r="C100" s="44"/>
      <c r="D100" s="44"/>
      <c r="E100" s="44"/>
      <c r="F100" s="44"/>
    </row>
    <row r="101" spans="2:6">
      <c r="B101" s="43"/>
      <c r="C101" s="43"/>
      <c r="D101" s="43"/>
      <c r="E101" s="43"/>
      <c r="F101" s="43"/>
    </row>
    <row r="102" spans="2:6">
      <c r="B102" s="43"/>
      <c r="C102" s="43"/>
      <c r="D102" s="43"/>
      <c r="E102" s="43"/>
      <c r="F102" s="43"/>
    </row>
    <row r="103" spans="2:6">
      <c r="B103" s="43"/>
      <c r="C103" s="43"/>
      <c r="D103" s="43"/>
      <c r="E103" s="43"/>
      <c r="F103" s="43"/>
    </row>
    <row r="104" spans="2:6">
      <c r="B104" s="43"/>
      <c r="C104" s="43"/>
      <c r="D104" s="43"/>
      <c r="E104" s="43"/>
      <c r="F104" s="43"/>
    </row>
    <row r="105" spans="2:6">
      <c r="B105" s="43"/>
      <c r="C105" s="43"/>
      <c r="D105" s="43"/>
      <c r="E105" s="43"/>
      <c r="F105" s="43"/>
    </row>
  </sheetData>
  <mergeCells count="17">
    <mergeCell ref="B100:F100"/>
    <mergeCell ref="A1:F1"/>
    <mergeCell ref="A2:F2"/>
    <mergeCell ref="A3:F3"/>
    <mergeCell ref="B53:F53"/>
    <mergeCell ref="B54:F54"/>
    <mergeCell ref="B55:I55"/>
    <mergeCell ref="B56:F56"/>
    <mergeCell ref="B57:F57"/>
    <mergeCell ref="B93:F97"/>
    <mergeCell ref="B98:F98"/>
    <mergeCell ref="B99:F99"/>
    <mergeCell ref="B101:F101"/>
    <mergeCell ref="B102:F102"/>
    <mergeCell ref="B103:F103"/>
    <mergeCell ref="B104:F104"/>
    <mergeCell ref="B105:F105"/>
  </mergeCells>
  <pageMargins left="0.75" right="0.75" top="1" bottom="1" header="0.5" footer="0.5"/>
  <pageSetup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4B04-DF0D-47B5-97B2-807888528D95}">
  <sheetPr filterMode="1">
    <tabColor theme="7" tint="0.79998168889431442"/>
    <pageSetUpPr fitToPage="1"/>
  </sheetPr>
  <dimension ref="A1:G80"/>
  <sheetViews>
    <sheetView zoomScale="80" zoomScaleNormal="80" workbookViewId="0">
      <selection activeCell="I36" sqref="I36"/>
    </sheetView>
  </sheetViews>
  <sheetFormatPr defaultRowHeight="15.6"/>
  <cols>
    <col min="1" max="1" width="23.90625" style="35" bestFit="1" customWidth="1"/>
    <col min="2" max="2" width="7" style="35" bestFit="1" customWidth="1"/>
    <col min="3" max="3" width="31.6328125" style="35" bestFit="1" customWidth="1"/>
    <col min="4" max="4" width="11.1796875" style="35" bestFit="1" customWidth="1"/>
    <col min="5" max="5" width="33.6328125" style="35" bestFit="1" customWidth="1"/>
    <col min="6" max="6" width="15.08984375" style="36" bestFit="1" customWidth="1"/>
    <col min="7" max="7" width="31.90625" style="37" bestFit="1" customWidth="1"/>
  </cols>
  <sheetData>
    <row r="1" spans="1:7" ht="16.8" thickTop="1" thickBot="1">
      <c r="A1" s="33" t="s">
        <v>68</v>
      </c>
      <c r="B1" s="34" t="s">
        <v>69</v>
      </c>
    </row>
    <row r="2" spans="1:7" ht="16.8" thickTop="1" thickBot="1">
      <c r="A2" s="33" t="s">
        <v>70</v>
      </c>
      <c r="B2" s="33" t="s">
        <v>71</v>
      </c>
      <c r="C2" s="33" t="s">
        <v>72</v>
      </c>
      <c r="D2" s="33" t="s">
        <v>73</v>
      </c>
      <c r="E2" s="33" t="s">
        <v>74</v>
      </c>
      <c r="F2" s="38" t="s">
        <v>75</v>
      </c>
      <c r="G2" s="39" t="s">
        <v>76</v>
      </c>
    </row>
    <row r="3" spans="1:7" ht="16.2" hidden="1" thickTop="1">
      <c r="A3" s="40" t="s">
        <v>77</v>
      </c>
      <c r="B3" s="40" t="s">
        <v>78</v>
      </c>
      <c r="C3" s="40" t="s">
        <v>79</v>
      </c>
      <c r="D3" s="40" t="s">
        <v>80</v>
      </c>
      <c r="E3" s="40" t="s">
        <v>81</v>
      </c>
      <c r="F3" s="36">
        <v>87995.3</v>
      </c>
    </row>
    <row r="4" spans="1:7" ht="16.2" thickTop="1">
      <c r="A4" s="40" t="s">
        <v>77</v>
      </c>
      <c r="B4" s="40" t="s">
        <v>78</v>
      </c>
      <c r="C4" s="40" t="s">
        <v>79</v>
      </c>
      <c r="D4" s="40" t="s">
        <v>82</v>
      </c>
      <c r="E4" s="40" t="s">
        <v>83</v>
      </c>
      <c r="F4" s="41">
        <v>1760829.74</v>
      </c>
      <c r="G4" s="42" t="s">
        <v>40</v>
      </c>
    </row>
    <row r="5" spans="1:7" hidden="1">
      <c r="A5" s="40" t="s">
        <v>77</v>
      </c>
      <c r="B5" s="40" t="s">
        <v>78</v>
      </c>
      <c r="C5" s="40" t="s">
        <v>79</v>
      </c>
      <c r="D5" s="40" t="s">
        <v>84</v>
      </c>
      <c r="E5" s="40" t="s">
        <v>85</v>
      </c>
      <c r="F5" s="36">
        <v>28157.79</v>
      </c>
    </row>
    <row r="6" spans="1:7" hidden="1">
      <c r="A6" s="40" t="s">
        <v>77</v>
      </c>
      <c r="B6" s="40" t="s">
        <v>78</v>
      </c>
      <c r="C6" s="40" t="s">
        <v>79</v>
      </c>
      <c r="D6" s="40" t="s">
        <v>86</v>
      </c>
      <c r="E6" s="40" t="s">
        <v>87</v>
      </c>
      <c r="F6" s="36">
        <v>132264.18</v>
      </c>
    </row>
    <row r="7" spans="1:7" hidden="1">
      <c r="A7" s="40" t="s">
        <v>77</v>
      </c>
      <c r="B7" s="40" t="s">
        <v>78</v>
      </c>
      <c r="C7" s="40" t="s">
        <v>79</v>
      </c>
      <c r="D7" s="40" t="s">
        <v>88</v>
      </c>
      <c r="E7" s="40" t="s">
        <v>89</v>
      </c>
      <c r="F7" s="36">
        <v>141725.18</v>
      </c>
    </row>
    <row r="8" spans="1:7">
      <c r="A8" s="40" t="s">
        <v>77</v>
      </c>
      <c r="B8" s="40" t="s">
        <v>90</v>
      </c>
      <c r="C8" s="40" t="s">
        <v>91</v>
      </c>
      <c r="D8" s="40" t="s">
        <v>92</v>
      </c>
      <c r="E8" s="40" t="s">
        <v>93</v>
      </c>
      <c r="F8" s="41">
        <v>12505554</v>
      </c>
      <c r="G8" s="37" t="s">
        <v>62</v>
      </c>
    </row>
    <row r="9" spans="1:7" hidden="1">
      <c r="A9" s="40" t="s">
        <v>77</v>
      </c>
      <c r="B9" s="40" t="s">
        <v>130</v>
      </c>
      <c r="C9" s="40" t="s">
        <v>131</v>
      </c>
      <c r="D9" s="40" t="s">
        <v>132</v>
      </c>
      <c r="E9" s="40" t="s">
        <v>133</v>
      </c>
      <c r="F9" s="36">
        <v>18861.8</v>
      </c>
    </row>
    <row r="10" spans="1:7" hidden="1">
      <c r="A10" s="40" t="s">
        <v>77</v>
      </c>
      <c r="B10" s="40" t="s">
        <v>136</v>
      </c>
      <c r="C10" s="40" t="s">
        <v>137</v>
      </c>
      <c r="D10" s="40" t="s">
        <v>132</v>
      </c>
      <c r="E10" s="40" t="s">
        <v>133</v>
      </c>
      <c r="F10" s="36">
        <v>-25142940.030000001</v>
      </c>
    </row>
    <row r="11" spans="1:7">
      <c r="A11" s="40" t="s">
        <v>77</v>
      </c>
      <c r="B11" s="40" t="s">
        <v>98</v>
      </c>
      <c r="C11" s="40" t="s">
        <v>99</v>
      </c>
      <c r="D11" s="40" t="s">
        <v>100</v>
      </c>
      <c r="E11" s="40" t="s">
        <v>101</v>
      </c>
      <c r="F11" s="41">
        <v>-1105899.22</v>
      </c>
      <c r="G11" s="37" t="s">
        <v>43</v>
      </c>
    </row>
    <row r="12" spans="1:7">
      <c r="A12" s="40" t="s">
        <v>77</v>
      </c>
      <c r="B12" s="40" t="s">
        <v>78</v>
      </c>
      <c r="C12" s="40" t="s">
        <v>79</v>
      </c>
      <c r="D12" s="40" t="s">
        <v>102</v>
      </c>
      <c r="E12" s="40" t="s">
        <v>103</v>
      </c>
      <c r="F12" s="41">
        <v>36916243.25</v>
      </c>
      <c r="G12" s="42" t="s">
        <v>54</v>
      </c>
    </row>
    <row r="13" spans="1:7" hidden="1">
      <c r="A13" s="40" t="s">
        <v>77</v>
      </c>
      <c r="B13" s="40" t="s">
        <v>78</v>
      </c>
      <c r="C13" s="40" t="s">
        <v>79</v>
      </c>
      <c r="D13" s="40" t="s">
        <v>94</v>
      </c>
      <c r="E13" s="40" t="s">
        <v>95</v>
      </c>
      <c r="F13" s="36">
        <v>2285193.09</v>
      </c>
    </row>
    <row r="14" spans="1:7">
      <c r="A14" s="40" t="s">
        <v>77</v>
      </c>
      <c r="B14" s="40" t="s">
        <v>106</v>
      </c>
      <c r="C14" s="40" t="s">
        <v>107</v>
      </c>
      <c r="D14" s="40" t="s">
        <v>94</v>
      </c>
      <c r="E14" s="40" t="s">
        <v>95</v>
      </c>
      <c r="F14" s="41">
        <v>-32571.9</v>
      </c>
      <c r="G14" s="37" t="s">
        <v>47</v>
      </c>
    </row>
    <row r="15" spans="1:7">
      <c r="A15" s="40" t="s">
        <v>77</v>
      </c>
      <c r="B15" s="40" t="s">
        <v>112</v>
      </c>
      <c r="C15" s="40" t="s">
        <v>113</v>
      </c>
      <c r="D15" s="40" t="s">
        <v>94</v>
      </c>
      <c r="E15" s="40" t="s">
        <v>95</v>
      </c>
      <c r="F15" s="41">
        <v>-10532.69</v>
      </c>
      <c r="G15" s="37" t="s">
        <v>47</v>
      </c>
    </row>
    <row r="16" spans="1:7" hidden="1">
      <c r="A16" s="40" t="s">
        <v>77</v>
      </c>
      <c r="B16" s="40" t="s">
        <v>151</v>
      </c>
      <c r="C16" s="40" t="s">
        <v>152</v>
      </c>
      <c r="D16" s="40" t="s">
        <v>94</v>
      </c>
      <c r="E16" s="40" t="s">
        <v>95</v>
      </c>
      <c r="F16" s="36">
        <v>-473721.51</v>
      </c>
    </row>
    <row r="17" spans="1:7" hidden="1">
      <c r="A17" s="40" t="s">
        <v>77</v>
      </c>
      <c r="B17" s="40" t="s">
        <v>159</v>
      </c>
      <c r="C17" s="40" t="s">
        <v>160</v>
      </c>
      <c r="D17" s="40" t="s">
        <v>94</v>
      </c>
      <c r="E17" s="40" t="s">
        <v>95</v>
      </c>
      <c r="F17" s="36">
        <v>-229430.01</v>
      </c>
    </row>
    <row r="18" spans="1:7">
      <c r="A18" s="40" t="s">
        <v>77</v>
      </c>
      <c r="B18" s="40" t="s">
        <v>90</v>
      </c>
      <c r="C18" s="40" t="s">
        <v>91</v>
      </c>
      <c r="D18" s="40" t="s">
        <v>114</v>
      </c>
      <c r="E18" s="40" t="s">
        <v>115</v>
      </c>
      <c r="F18" s="41">
        <v>238509.62</v>
      </c>
      <c r="G18" s="37" t="s">
        <v>61</v>
      </c>
    </row>
    <row r="19" spans="1:7">
      <c r="A19" s="40" t="s">
        <v>77</v>
      </c>
      <c r="B19" s="40" t="s">
        <v>116</v>
      </c>
      <c r="C19" s="40" t="s">
        <v>117</v>
      </c>
      <c r="D19" s="40" t="s">
        <v>114</v>
      </c>
      <c r="E19" s="40" t="s">
        <v>115</v>
      </c>
      <c r="F19" s="41">
        <v>808261.97</v>
      </c>
      <c r="G19" s="37" t="s">
        <v>50</v>
      </c>
    </row>
    <row r="20" spans="1:7">
      <c r="A20" s="40" t="s">
        <v>77</v>
      </c>
      <c r="B20" s="40" t="s">
        <v>98</v>
      </c>
      <c r="C20" s="40" t="s">
        <v>99</v>
      </c>
      <c r="D20" s="40" t="s">
        <v>114</v>
      </c>
      <c r="E20" s="40" t="s">
        <v>115</v>
      </c>
      <c r="F20" s="41">
        <v>-10784023.369999999</v>
      </c>
      <c r="G20" s="37" t="s">
        <v>39</v>
      </c>
    </row>
    <row r="21" spans="1:7">
      <c r="A21" s="40" t="s">
        <v>77</v>
      </c>
      <c r="B21" s="40" t="s">
        <v>116</v>
      </c>
      <c r="C21" s="40" t="s">
        <v>117</v>
      </c>
      <c r="D21" s="40" t="s">
        <v>120</v>
      </c>
      <c r="E21" s="40" t="s">
        <v>121</v>
      </c>
      <c r="F21" s="41">
        <v>-1720.84</v>
      </c>
      <c r="G21" s="37" t="s">
        <v>61</v>
      </c>
    </row>
    <row r="22" spans="1:7">
      <c r="A22" s="40" t="s">
        <v>77</v>
      </c>
      <c r="B22" s="40" t="s">
        <v>106</v>
      </c>
      <c r="C22" s="40" t="s">
        <v>107</v>
      </c>
      <c r="D22" s="40" t="s">
        <v>120</v>
      </c>
      <c r="E22" s="40" t="s">
        <v>121</v>
      </c>
      <c r="F22" s="41">
        <v>93.98</v>
      </c>
      <c r="G22" s="37" t="s">
        <v>61</v>
      </c>
    </row>
    <row r="23" spans="1:7" hidden="1">
      <c r="A23" s="40" t="s">
        <v>77</v>
      </c>
      <c r="B23" s="40" t="s">
        <v>136</v>
      </c>
      <c r="C23" s="40" t="s">
        <v>137</v>
      </c>
      <c r="D23" s="40" t="s">
        <v>120</v>
      </c>
      <c r="E23" s="40" t="s">
        <v>121</v>
      </c>
      <c r="F23" s="36">
        <v>184981.98</v>
      </c>
    </row>
    <row r="24" spans="1:7" hidden="1">
      <c r="A24" s="40" t="s">
        <v>77</v>
      </c>
      <c r="B24" s="40" t="s">
        <v>78</v>
      </c>
      <c r="C24" s="40" t="s">
        <v>79</v>
      </c>
      <c r="D24" s="40" t="s">
        <v>96</v>
      </c>
      <c r="E24" s="40" t="s">
        <v>97</v>
      </c>
      <c r="F24" s="36">
        <v>8245636.0800000001</v>
      </c>
    </row>
    <row r="25" spans="1:7" hidden="1">
      <c r="A25" s="40" t="s">
        <v>77</v>
      </c>
      <c r="B25" s="40" t="s">
        <v>128</v>
      </c>
      <c r="C25" s="40" t="s">
        <v>129</v>
      </c>
      <c r="D25" s="40" t="s">
        <v>96</v>
      </c>
      <c r="E25" s="40" t="s">
        <v>97</v>
      </c>
      <c r="F25" s="36">
        <v>148795.29</v>
      </c>
    </row>
    <row r="26" spans="1:7" hidden="1">
      <c r="A26" s="40" t="s">
        <v>77</v>
      </c>
      <c r="B26" s="40" t="s">
        <v>78</v>
      </c>
      <c r="C26" s="40" t="s">
        <v>79</v>
      </c>
      <c r="D26" s="40" t="s">
        <v>104</v>
      </c>
      <c r="E26" s="40" t="s">
        <v>105</v>
      </c>
      <c r="F26" s="36">
        <v>1366432.74</v>
      </c>
    </row>
    <row r="27" spans="1:7" hidden="1">
      <c r="A27" s="40" t="s">
        <v>77</v>
      </c>
      <c r="B27" s="40" t="s">
        <v>78</v>
      </c>
      <c r="C27" s="40" t="s">
        <v>79</v>
      </c>
      <c r="D27" s="40" t="s">
        <v>108</v>
      </c>
      <c r="E27" s="40" t="s">
        <v>109</v>
      </c>
      <c r="F27" s="36">
        <v>-2010976.3</v>
      </c>
    </row>
    <row r="28" spans="1:7" hidden="1">
      <c r="A28" s="40" t="s">
        <v>77</v>
      </c>
      <c r="B28" s="40" t="s">
        <v>159</v>
      </c>
      <c r="C28" s="40" t="s">
        <v>160</v>
      </c>
      <c r="D28" s="40" t="s">
        <v>165</v>
      </c>
      <c r="E28" s="40" t="s">
        <v>166</v>
      </c>
      <c r="F28" s="36">
        <v>-1394873.25</v>
      </c>
    </row>
    <row r="29" spans="1:7" hidden="1">
      <c r="A29" s="40" t="s">
        <v>77</v>
      </c>
      <c r="B29" s="40" t="s">
        <v>98</v>
      </c>
      <c r="C29" s="40" t="s">
        <v>99</v>
      </c>
      <c r="D29" s="40" t="s">
        <v>165</v>
      </c>
      <c r="E29" s="40" t="s">
        <v>166</v>
      </c>
      <c r="F29" s="36">
        <v>1415654.71</v>
      </c>
    </row>
    <row r="30" spans="1:7" hidden="1">
      <c r="A30" s="40" t="s">
        <v>77</v>
      </c>
      <c r="B30" s="40" t="s">
        <v>78</v>
      </c>
      <c r="C30" s="40" t="s">
        <v>79</v>
      </c>
      <c r="D30" s="40" t="s">
        <v>110</v>
      </c>
      <c r="E30" s="40" t="s">
        <v>111</v>
      </c>
      <c r="F30" s="36">
        <v>6642253.5800000001</v>
      </c>
    </row>
    <row r="31" spans="1:7" hidden="1">
      <c r="A31" s="40" t="s">
        <v>77</v>
      </c>
      <c r="B31" s="40" t="s">
        <v>90</v>
      </c>
      <c r="C31" s="40" t="s">
        <v>91</v>
      </c>
      <c r="D31" s="40" t="s">
        <v>110</v>
      </c>
      <c r="E31" s="40" t="s">
        <v>111</v>
      </c>
      <c r="F31" s="36">
        <v>-6741212.8700000001</v>
      </c>
    </row>
    <row r="32" spans="1:7" hidden="1">
      <c r="A32" s="40" t="s">
        <v>77</v>
      </c>
      <c r="B32" s="40" t="s">
        <v>201</v>
      </c>
      <c r="C32" s="40" t="s">
        <v>202</v>
      </c>
      <c r="D32" s="40" t="s">
        <v>203</v>
      </c>
      <c r="E32" s="40" t="s">
        <v>204</v>
      </c>
      <c r="F32" s="36">
        <v>-18862.419999999998</v>
      </c>
    </row>
    <row r="33" spans="1:7">
      <c r="A33" s="40" t="s">
        <v>77</v>
      </c>
      <c r="B33" s="40" t="s">
        <v>90</v>
      </c>
      <c r="C33" s="40" t="s">
        <v>91</v>
      </c>
      <c r="D33" s="40" t="s">
        <v>138</v>
      </c>
      <c r="E33" s="40" t="s">
        <v>139</v>
      </c>
      <c r="F33" s="41">
        <v>1331369.8799999999</v>
      </c>
      <c r="G33" s="37" t="s">
        <v>39</v>
      </c>
    </row>
    <row r="34" spans="1:7">
      <c r="A34" s="40" t="s">
        <v>77</v>
      </c>
      <c r="B34" s="40" t="s">
        <v>78</v>
      </c>
      <c r="C34" s="40" t="s">
        <v>79</v>
      </c>
      <c r="D34" s="40" t="s">
        <v>140</v>
      </c>
      <c r="E34" s="40" t="s">
        <v>141</v>
      </c>
      <c r="F34" s="41">
        <v>1821791.9</v>
      </c>
      <c r="G34" s="37" t="s">
        <v>51</v>
      </c>
    </row>
    <row r="35" spans="1:7" hidden="1">
      <c r="A35" s="40" t="s">
        <v>77</v>
      </c>
      <c r="B35" s="40" t="s">
        <v>78</v>
      </c>
      <c r="C35" s="40" t="s">
        <v>79</v>
      </c>
      <c r="D35" s="40" t="s">
        <v>118</v>
      </c>
      <c r="E35" s="40" t="s">
        <v>119</v>
      </c>
      <c r="F35" s="36">
        <v>-1553691.4</v>
      </c>
    </row>
    <row r="36" spans="1:7" hidden="1">
      <c r="A36" s="40" t="s">
        <v>77</v>
      </c>
      <c r="B36" s="40" t="s">
        <v>159</v>
      </c>
      <c r="C36" s="40" t="s">
        <v>160</v>
      </c>
      <c r="D36" s="40" t="s">
        <v>173</v>
      </c>
      <c r="E36" s="40" t="s">
        <v>174</v>
      </c>
      <c r="F36" s="36">
        <v>-237523.49</v>
      </c>
    </row>
    <row r="37" spans="1:7" hidden="1">
      <c r="A37" s="40" t="s">
        <v>77</v>
      </c>
      <c r="B37" s="40" t="s">
        <v>151</v>
      </c>
      <c r="C37" s="40" t="s">
        <v>152</v>
      </c>
      <c r="D37" s="40" t="s">
        <v>153</v>
      </c>
      <c r="E37" s="40" t="s">
        <v>154</v>
      </c>
      <c r="F37" s="36">
        <v>-2161462.2599999998</v>
      </c>
    </row>
    <row r="38" spans="1:7" hidden="1">
      <c r="A38" s="40" t="s">
        <v>77</v>
      </c>
      <c r="B38" s="40" t="s">
        <v>130</v>
      </c>
      <c r="C38" s="40" t="s">
        <v>131</v>
      </c>
      <c r="D38" s="40" t="s">
        <v>134</v>
      </c>
      <c r="E38" s="40" t="s">
        <v>135</v>
      </c>
      <c r="F38" s="36">
        <v>90022.56</v>
      </c>
    </row>
    <row r="39" spans="1:7" hidden="1">
      <c r="A39" s="40" t="s">
        <v>77</v>
      </c>
      <c r="B39" s="40" t="s">
        <v>136</v>
      </c>
      <c r="C39" s="40" t="s">
        <v>137</v>
      </c>
      <c r="D39" s="40" t="s">
        <v>134</v>
      </c>
      <c r="E39" s="40" t="s">
        <v>135</v>
      </c>
      <c r="F39" s="36">
        <v>-115529681.23999999</v>
      </c>
    </row>
    <row r="40" spans="1:7">
      <c r="A40" s="40" t="s">
        <v>77</v>
      </c>
      <c r="B40" s="40" t="s">
        <v>106</v>
      </c>
      <c r="C40" s="40" t="s">
        <v>107</v>
      </c>
      <c r="D40" s="40" t="s">
        <v>147</v>
      </c>
      <c r="E40" s="40" t="s">
        <v>148</v>
      </c>
      <c r="F40" s="41">
        <v>-134056.19</v>
      </c>
      <c r="G40" s="37" t="s">
        <v>47</v>
      </c>
    </row>
    <row r="41" spans="1:7">
      <c r="A41" s="40" t="s">
        <v>77</v>
      </c>
      <c r="B41" s="40" t="s">
        <v>112</v>
      </c>
      <c r="C41" s="40" t="s">
        <v>113</v>
      </c>
      <c r="D41" s="40" t="s">
        <v>147</v>
      </c>
      <c r="E41" s="40" t="s">
        <v>148</v>
      </c>
      <c r="F41" s="41">
        <v>-43445.27</v>
      </c>
      <c r="G41" s="37" t="s">
        <v>47</v>
      </c>
    </row>
    <row r="42" spans="1:7">
      <c r="A42" s="40" t="s">
        <v>77</v>
      </c>
      <c r="B42" s="40" t="s">
        <v>116</v>
      </c>
      <c r="C42" s="40" t="s">
        <v>117</v>
      </c>
      <c r="D42" s="40" t="s">
        <v>149</v>
      </c>
      <c r="E42" s="40" t="s">
        <v>150</v>
      </c>
      <c r="F42" s="41">
        <v>-7851.22</v>
      </c>
      <c r="G42" s="37" t="s">
        <v>58</v>
      </c>
    </row>
    <row r="43" spans="1:7" hidden="1">
      <c r="A43" s="40" t="s">
        <v>77</v>
      </c>
      <c r="B43" s="40" t="s">
        <v>136</v>
      </c>
      <c r="C43" s="40" t="s">
        <v>137</v>
      </c>
      <c r="D43" s="40" t="s">
        <v>142</v>
      </c>
      <c r="E43" s="40" t="s">
        <v>143</v>
      </c>
      <c r="F43" s="36">
        <v>-13310.83</v>
      </c>
    </row>
    <row r="44" spans="1:7" hidden="1">
      <c r="A44" s="40" t="s">
        <v>77</v>
      </c>
      <c r="B44" s="40" t="s">
        <v>136</v>
      </c>
      <c r="C44" s="40" t="s">
        <v>137</v>
      </c>
      <c r="D44" s="40" t="s">
        <v>144</v>
      </c>
      <c r="E44" s="40" t="s">
        <v>41</v>
      </c>
      <c r="F44" s="36">
        <v>857333.27</v>
      </c>
    </row>
    <row r="45" spans="1:7">
      <c r="A45" s="40" t="s">
        <v>77</v>
      </c>
      <c r="B45" s="40" t="s">
        <v>106</v>
      </c>
      <c r="C45" s="40" t="s">
        <v>107</v>
      </c>
      <c r="D45" s="40" t="s">
        <v>144</v>
      </c>
      <c r="E45" s="40" t="s">
        <v>41</v>
      </c>
      <c r="F45" s="41">
        <v>-3952.09</v>
      </c>
      <c r="G45" s="37" t="s">
        <v>41</v>
      </c>
    </row>
    <row r="46" spans="1:7">
      <c r="A46" s="40" t="s">
        <v>77</v>
      </c>
      <c r="B46" s="40" t="s">
        <v>112</v>
      </c>
      <c r="C46" s="40" t="s">
        <v>113</v>
      </c>
      <c r="D46" s="40" t="s">
        <v>144</v>
      </c>
      <c r="E46" s="40" t="s">
        <v>41</v>
      </c>
      <c r="F46" s="41">
        <v>-1280.81</v>
      </c>
      <c r="G46" s="37" t="s">
        <v>41</v>
      </c>
    </row>
    <row r="47" spans="1:7">
      <c r="A47" s="40" t="s">
        <v>77</v>
      </c>
      <c r="B47" s="40" t="s">
        <v>78</v>
      </c>
      <c r="C47" s="40" t="s">
        <v>79</v>
      </c>
      <c r="D47" s="40" t="s">
        <v>155</v>
      </c>
      <c r="E47" s="40" t="s">
        <v>156</v>
      </c>
      <c r="F47" s="41">
        <v>4009529.6</v>
      </c>
      <c r="G47" s="37" t="s">
        <v>42</v>
      </c>
    </row>
    <row r="48" spans="1:7">
      <c r="A48" s="40" t="s">
        <v>77</v>
      </c>
      <c r="B48" s="40" t="s">
        <v>98</v>
      </c>
      <c r="C48" s="40" t="s">
        <v>99</v>
      </c>
      <c r="D48" s="40" t="s">
        <v>155</v>
      </c>
      <c r="E48" s="40" t="s">
        <v>156</v>
      </c>
      <c r="F48" s="41">
        <v>-551103.15</v>
      </c>
      <c r="G48" s="37" t="s">
        <v>42</v>
      </c>
    </row>
    <row r="49" spans="1:7">
      <c r="A49" s="40" t="s">
        <v>77</v>
      </c>
      <c r="B49" s="40" t="s">
        <v>98</v>
      </c>
      <c r="C49" s="40" t="s">
        <v>99</v>
      </c>
      <c r="D49" s="40" t="s">
        <v>157</v>
      </c>
      <c r="E49" s="40" t="s">
        <v>158</v>
      </c>
      <c r="F49" s="41">
        <v>-4680783.83</v>
      </c>
      <c r="G49" s="37" t="s">
        <v>50</v>
      </c>
    </row>
    <row r="50" spans="1:7" hidden="1">
      <c r="A50" s="40" t="s">
        <v>77</v>
      </c>
      <c r="B50" s="40" t="s">
        <v>78</v>
      </c>
      <c r="C50" s="40" t="s">
        <v>79</v>
      </c>
      <c r="D50" s="40" t="s">
        <v>122</v>
      </c>
      <c r="E50" s="40" t="s">
        <v>123</v>
      </c>
      <c r="F50" s="36">
        <v>2845080.85</v>
      </c>
    </row>
    <row r="51" spans="1:7">
      <c r="A51" s="40" t="s">
        <v>77</v>
      </c>
      <c r="B51" s="40" t="s">
        <v>78</v>
      </c>
      <c r="C51" s="40" t="s">
        <v>79</v>
      </c>
      <c r="D51" s="40" t="s">
        <v>161</v>
      </c>
      <c r="E51" s="40" t="s">
        <v>162</v>
      </c>
      <c r="F51" s="41">
        <v>-392430.34</v>
      </c>
      <c r="G51" s="37" t="s">
        <v>60</v>
      </c>
    </row>
    <row r="52" spans="1:7">
      <c r="A52" s="40" t="s">
        <v>77</v>
      </c>
      <c r="B52" s="40" t="s">
        <v>78</v>
      </c>
      <c r="C52" s="40" t="s">
        <v>79</v>
      </c>
      <c r="D52" s="40" t="s">
        <v>163</v>
      </c>
      <c r="E52" s="40" t="s">
        <v>164</v>
      </c>
      <c r="F52" s="41">
        <v>767521.74</v>
      </c>
      <c r="G52" s="37" t="s">
        <v>60</v>
      </c>
    </row>
    <row r="53" spans="1:7" hidden="1">
      <c r="A53" s="40" t="s">
        <v>77</v>
      </c>
      <c r="B53" s="40" t="s">
        <v>78</v>
      </c>
      <c r="C53" s="40" t="s">
        <v>79</v>
      </c>
      <c r="D53" s="40" t="s">
        <v>124</v>
      </c>
      <c r="E53" s="40" t="s">
        <v>125</v>
      </c>
      <c r="F53" s="36">
        <v>24091.25</v>
      </c>
    </row>
    <row r="54" spans="1:7">
      <c r="A54" s="40" t="s">
        <v>77</v>
      </c>
      <c r="B54" s="40" t="s">
        <v>116</v>
      </c>
      <c r="C54" s="40" t="s">
        <v>117</v>
      </c>
      <c r="D54" s="40" t="s">
        <v>167</v>
      </c>
      <c r="E54" s="40" t="s">
        <v>168</v>
      </c>
      <c r="F54" s="41">
        <v>3687877.96</v>
      </c>
      <c r="G54" s="37" t="s">
        <v>50</v>
      </c>
    </row>
    <row r="55" spans="1:7">
      <c r="A55" s="40" t="s">
        <v>77</v>
      </c>
      <c r="B55" s="40" t="s">
        <v>159</v>
      </c>
      <c r="C55" s="40" t="s">
        <v>160</v>
      </c>
      <c r="D55" s="40" t="s">
        <v>169</v>
      </c>
      <c r="E55" s="40" t="s">
        <v>170</v>
      </c>
      <c r="F55" s="41">
        <v>-0.44</v>
      </c>
      <c r="G55" s="42" t="s">
        <v>56</v>
      </c>
    </row>
    <row r="56" spans="1:7">
      <c r="A56" s="40" t="s">
        <v>77</v>
      </c>
      <c r="B56" s="40" t="s">
        <v>90</v>
      </c>
      <c r="C56" s="40" t="s">
        <v>91</v>
      </c>
      <c r="D56" s="40" t="s">
        <v>171</v>
      </c>
      <c r="E56" s="40" t="s">
        <v>172</v>
      </c>
      <c r="F56" s="41">
        <v>149314.68</v>
      </c>
      <c r="G56" s="37" t="s">
        <v>52</v>
      </c>
    </row>
    <row r="57" spans="1:7">
      <c r="A57" s="40" t="s">
        <v>77</v>
      </c>
      <c r="B57" s="40" t="s">
        <v>98</v>
      </c>
      <c r="C57" s="40" t="s">
        <v>99</v>
      </c>
      <c r="D57" s="40" t="s">
        <v>171</v>
      </c>
      <c r="E57" s="40" t="s">
        <v>172</v>
      </c>
      <c r="F57" s="41">
        <v>-117618.16</v>
      </c>
      <c r="G57" s="37" t="s">
        <v>52</v>
      </c>
    </row>
    <row r="58" spans="1:7" hidden="1">
      <c r="A58" s="40" t="s">
        <v>77</v>
      </c>
      <c r="B58" s="40" t="s">
        <v>78</v>
      </c>
      <c r="C58" s="40" t="s">
        <v>79</v>
      </c>
      <c r="D58" s="40" t="s">
        <v>126</v>
      </c>
      <c r="E58" s="40" t="s">
        <v>127</v>
      </c>
      <c r="F58" s="36">
        <v>29390191.210000001</v>
      </c>
    </row>
    <row r="59" spans="1:7" hidden="1">
      <c r="A59" s="40" t="s">
        <v>77</v>
      </c>
      <c r="B59" s="40" t="s">
        <v>90</v>
      </c>
      <c r="C59" s="40" t="s">
        <v>91</v>
      </c>
      <c r="D59" s="40" t="s">
        <v>126</v>
      </c>
      <c r="E59" s="40" t="s">
        <v>127</v>
      </c>
      <c r="F59" s="36">
        <v>-21974816.460000001</v>
      </c>
    </row>
    <row r="60" spans="1:7" hidden="1">
      <c r="A60" s="40" t="s">
        <v>77</v>
      </c>
      <c r="B60" s="40" t="s">
        <v>201</v>
      </c>
      <c r="C60" s="40" t="s">
        <v>202</v>
      </c>
      <c r="D60" s="40" t="s">
        <v>205</v>
      </c>
      <c r="E60" s="40" t="s">
        <v>206</v>
      </c>
      <c r="F60" s="36">
        <v>-90023.17</v>
      </c>
    </row>
    <row r="61" spans="1:7">
      <c r="A61" s="40" t="s">
        <v>77</v>
      </c>
      <c r="B61" s="40" t="s">
        <v>78</v>
      </c>
      <c r="C61" s="40" t="s">
        <v>79</v>
      </c>
      <c r="D61" s="40" t="s">
        <v>177</v>
      </c>
      <c r="E61" s="40" t="s">
        <v>178</v>
      </c>
      <c r="F61" s="41">
        <v>-0.28000000000000003</v>
      </c>
      <c r="G61" s="37" t="s">
        <v>59</v>
      </c>
    </row>
    <row r="62" spans="1:7">
      <c r="A62" s="40" t="s">
        <v>77</v>
      </c>
      <c r="B62" s="40" t="s">
        <v>90</v>
      </c>
      <c r="C62" s="40" t="s">
        <v>91</v>
      </c>
      <c r="D62" s="40" t="s">
        <v>179</v>
      </c>
      <c r="E62" s="40" t="s">
        <v>180</v>
      </c>
      <c r="F62" s="41">
        <v>-0.31</v>
      </c>
      <c r="G62" s="37" t="s">
        <v>57</v>
      </c>
    </row>
    <row r="63" spans="1:7">
      <c r="A63" s="40" t="s">
        <v>77</v>
      </c>
      <c r="B63" s="40" t="s">
        <v>98</v>
      </c>
      <c r="C63" s="40" t="s">
        <v>99</v>
      </c>
      <c r="D63" s="40" t="s">
        <v>181</v>
      </c>
      <c r="E63" s="40" t="s">
        <v>182</v>
      </c>
      <c r="F63" s="41">
        <v>-870069.59</v>
      </c>
      <c r="G63" s="37" t="s">
        <v>64</v>
      </c>
    </row>
    <row r="64" spans="1:7">
      <c r="A64" s="40" t="s">
        <v>77</v>
      </c>
      <c r="B64" s="40" t="s">
        <v>98</v>
      </c>
      <c r="C64" s="40" t="s">
        <v>99</v>
      </c>
      <c r="D64" s="40" t="s">
        <v>175</v>
      </c>
      <c r="E64" s="40" t="s">
        <v>176</v>
      </c>
      <c r="F64" s="41">
        <v>-495699.47</v>
      </c>
      <c r="G64" s="37" t="s">
        <v>215</v>
      </c>
    </row>
    <row r="65" spans="1:7">
      <c r="A65" s="40" t="s">
        <v>77</v>
      </c>
      <c r="B65" s="40" t="s">
        <v>98</v>
      </c>
      <c r="C65" s="40" t="s">
        <v>99</v>
      </c>
      <c r="D65" s="40" t="s">
        <v>183</v>
      </c>
      <c r="E65" s="40" t="s">
        <v>184</v>
      </c>
      <c r="F65" s="41">
        <v>-0.15</v>
      </c>
      <c r="G65" s="37" t="s">
        <v>58</v>
      </c>
    </row>
    <row r="66" spans="1:7">
      <c r="A66" s="40" t="s">
        <v>77</v>
      </c>
      <c r="B66" s="40" t="s">
        <v>98</v>
      </c>
      <c r="C66" s="40" t="s">
        <v>99</v>
      </c>
      <c r="D66" s="40" t="s">
        <v>185</v>
      </c>
      <c r="E66" s="40" t="s">
        <v>186</v>
      </c>
      <c r="F66" s="41">
        <v>-41311782.659999996</v>
      </c>
      <c r="G66" s="37" t="s">
        <v>49</v>
      </c>
    </row>
    <row r="67" spans="1:7">
      <c r="A67" s="40" t="s">
        <v>77</v>
      </c>
      <c r="B67" s="40" t="s">
        <v>98</v>
      </c>
      <c r="C67" s="40" t="s">
        <v>99</v>
      </c>
      <c r="D67" s="40" t="s">
        <v>187</v>
      </c>
      <c r="E67" s="40" t="s">
        <v>188</v>
      </c>
      <c r="F67" s="41">
        <v>-71601.649999999994</v>
      </c>
      <c r="G67" s="37" t="s">
        <v>39</v>
      </c>
    </row>
    <row r="68" spans="1:7">
      <c r="A68" s="40" t="s">
        <v>77</v>
      </c>
      <c r="B68" s="40" t="s">
        <v>90</v>
      </c>
      <c r="C68" s="40" t="s">
        <v>91</v>
      </c>
      <c r="D68" s="40" t="s">
        <v>189</v>
      </c>
      <c r="E68" s="40" t="s">
        <v>190</v>
      </c>
      <c r="F68" s="41">
        <v>-6588237.1600000001</v>
      </c>
      <c r="G68" s="37" t="s">
        <v>62</v>
      </c>
    </row>
    <row r="69" spans="1:7">
      <c r="A69" s="40" t="s">
        <v>77</v>
      </c>
      <c r="B69" s="40" t="s">
        <v>98</v>
      </c>
      <c r="C69" s="40" t="s">
        <v>99</v>
      </c>
      <c r="D69" s="40" t="s">
        <v>191</v>
      </c>
      <c r="E69" s="40" t="s">
        <v>192</v>
      </c>
      <c r="F69" s="41">
        <v>-1280374.5900000001</v>
      </c>
      <c r="G69" s="37" t="s">
        <v>62</v>
      </c>
    </row>
    <row r="70" spans="1:7">
      <c r="A70" s="40" t="s">
        <v>77</v>
      </c>
      <c r="B70" s="40" t="s">
        <v>90</v>
      </c>
      <c r="C70" s="40" t="s">
        <v>91</v>
      </c>
      <c r="D70" s="40" t="s">
        <v>193</v>
      </c>
      <c r="E70" s="40" t="s">
        <v>194</v>
      </c>
      <c r="F70" s="41">
        <v>153782.88</v>
      </c>
      <c r="G70" s="37" t="s">
        <v>62</v>
      </c>
    </row>
    <row r="71" spans="1:7">
      <c r="A71" s="40" t="s">
        <v>77</v>
      </c>
      <c r="B71" s="40" t="s">
        <v>90</v>
      </c>
      <c r="C71" s="40" t="s">
        <v>91</v>
      </c>
      <c r="D71" s="40" t="s">
        <v>195</v>
      </c>
      <c r="E71" s="40" t="s">
        <v>196</v>
      </c>
      <c r="F71" s="41">
        <v>971825.85</v>
      </c>
      <c r="G71" s="37" t="s">
        <v>62</v>
      </c>
    </row>
    <row r="72" spans="1:7">
      <c r="A72" s="40" t="s">
        <v>77</v>
      </c>
      <c r="B72" s="40" t="s">
        <v>98</v>
      </c>
      <c r="C72" s="40" t="s">
        <v>99</v>
      </c>
      <c r="D72" s="40" t="s">
        <v>195</v>
      </c>
      <c r="E72" s="40" t="s">
        <v>196</v>
      </c>
      <c r="F72" s="41">
        <v>-32294.36</v>
      </c>
      <c r="G72" s="37" t="s">
        <v>62</v>
      </c>
    </row>
    <row r="73" spans="1:7">
      <c r="A73" s="40" t="s">
        <v>77</v>
      </c>
      <c r="B73" s="40" t="s">
        <v>90</v>
      </c>
      <c r="C73" s="40" t="s">
        <v>91</v>
      </c>
      <c r="D73" s="40" t="s">
        <v>197</v>
      </c>
      <c r="E73" s="40" t="s">
        <v>198</v>
      </c>
      <c r="F73" s="41">
        <v>49838.04</v>
      </c>
      <c r="G73" s="37" t="s">
        <v>62</v>
      </c>
    </row>
    <row r="74" spans="1:7">
      <c r="A74" s="40" t="s">
        <v>77</v>
      </c>
      <c r="B74" s="40" t="s">
        <v>98</v>
      </c>
      <c r="C74" s="40" t="s">
        <v>99</v>
      </c>
      <c r="D74" s="40" t="s">
        <v>199</v>
      </c>
      <c r="E74" s="40" t="s">
        <v>200</v>
      </c>
      <c r="F74" s="41">
        <v>-10466.52</v>
      </c>
      <c r="G74" s="37" t="s">
        <v>62</v>
      </c>
    </row>
    <row r="75" spans="1:7">
      <c r="A75" s="40" t="s">
        <v>77</v>
      </c>
      <c r="B75" s="40" t="s">
        <v>116</v>
      </c>
      <c r="C75" s="40" t="s">
        <v>117</v>
      </c>
      <c r="D75" s="40" t="s">
        <v>145</v>
      </c>
      <c r="E75" s="40" t="s">
        <v>146</v>
      </c>
      <c r="F75" s="41">
        <v>-37248.269999999997</v>
      </c>
      <c r="G75" s="32" t="s">
        <v>45</v>
      </c>
    </row>
    <row r="76" spans="1:7">
      <c r="A76" s="40" t="s">
        <v>77</v>
      </c>
      <c r="B76" s="40" t="s">
        <v>98</v>
      </c>
      <c r="C76" s="40" t="s">
        <v>99</v>
      </c>
      <c r="D76" s="40" t="s">
        <v>145</v>
      </c>
      <c r="E76" s="40" t="s">
        <v>146</v>
      </c>
      <c r="F76" s="41">
        <v>37248.269999999997</v>
      </c>
      <c r="G76" s="32" t="s">
        <v>45</v>
      </c>
    </row>
    <row r="77" spans="1:7">
      <c r="A77" s="40" t="s">
        <v>77</v>
      </c>
      <c r="B77" s="40" t="s">
        <v>78</v>
      </c>
      <c r="C77" s="40" t="s">
        <v>79</v>
      </c>
      <c r="D77" s="40" t="s">
        <v>207</v>
      </c>
      <c r="E77" s="40" t="s">
        <v>208</v>
      </c>
      <c r="F77" s="41">
        <v>7860</v>
      </c>
      <c r="G77" s="37" t="s">
        <v>37</v>
      </c>
    </row>
    <row r="78" spans="1:7">
      <c r="A78" s="40" t="s">
        <v>77</v>
      </c>
      <c r="B78" s="40" t="s">
        <v>78</v>
      </c>
      <c r="C78" s="40" t="s">
        <v>79</v>
      </c>
      <c r="D78" s="40" t="s">
        <v>209</v>
      </c>
      <c r="E78" s="40" t="s">
        <v>210</v>
      </c>
      <c r="F78" s="41">
        <v>2434648.15</v>
      </c>
      <c r="G78" s="37" t="s">
        <v>48</v>
      </c>
    </row>
    <row r="79" spans="1:7">
      <c r="A79" s="40" t="s">
        <v>77</v>
      </c>
      <c r="B79" s="40" t="s">
        <v>78</v>
      </c>
      <c r="C79" s="40" t="s">
        <v>79</v>
      </c>
      <c r="D79" s="40" t="s">
        <v>211</v>
      </c>
      <c r="E79" s="40" t="s">
        <v>212</v>
      </c>
      <c r="F79" s="41">
        <v>179705</v>
      </c>
      <c r="G79" s="37" t="s">
        <v>63</v>
      </c>
    </row>
    <row r="80" spans="1:7">
      <c r="A80" s="40" t="s">
        <v>77</v>
      </c>
      <c r="B80" s="40" t="s">
        <v>78</v>
      </c>
      <c r="C80" s="40" t="s">
        <v>79</v>
      </c>
      <c r="D80" s="40" t="s">
        <v>213</v>
      </c>
      <c r="E80" s="40" t="s">
        <v>214</v>
      </c>
      <c r="F80" s="41">
        <v>361417.78</v>
      </c>
      <c r="G80" s="37" t="s">
        <v>55</v>
      </c>
    </row>
  </sheetData>
  <autoFilter ref="A2:G80" xr:uid="{7D4A4B04-DF0D-47B5-97B2-807888528D95}">
    <filterColumn colId="6">
      <customFilters>
        <customFilter operator="notEqual" val=" "/>
      </customFilters>
    </filterColumn>
    <sortState xmlns:xlrd2="http://schemas.microsoft.com/office/spreadsheetml/2017/richdata2" ref="A3:G80">
      <sortCondition ref="D2:D80"/>
    </sortState>
  </autoFilter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80FBD-6837-4114-8841-F67AADA6CB19}">
  <sheetPr>
    <pageSetUpPr fitToPage="1"/>
  </sheetPr>
  <dimension ref="A1"/>
  <sheetViews>
    <sheetView zoomScale="80" zoomScaleNormal="80" workbookViewId="0">
      <selection activeCell="I36" sqref="I36"/>
    </sheetView>
  </sheetViews>
  <sheetFormatPr defaultRowHeight="15"/>
  <sheetData/>
  <pageMargins left="0.7" right="0.7" top="0.75" bottom="0.75" header="0.3" footer="0.3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45494-7FE5-479D-91B1-884050B5A97A}">
  <sheetPr>
    <pageSetUpPr fitToPage="1"/>
  </sheetPr>
  <dimension ref="A1"/>
  <sheetViews>
    <sheetView zoomScale="80" zoomScaleNormal="80" workbookViewId="0">
      <selection activeCell="I36" sqref="I36"/>
    </sheetView>
  </sheetViews>
  <sheetFormatPr defaultRowHeight="15"/>
  <sheetData/>
  <pageMargins left="0.7" right="0.7" top="0.75" bottom="0.75" header="0.3" footer="0.3"/>
  <pageSetup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61EE3-7FC0-49E6-9E9E-37C4D59967C4}">
  <sheetPr>
    <pageSetUpPr fitToPage="1"/>
  </sheetPr>
  <dimension ref="A1"/>
  <sheetViews>
    <sheetView zoomScale="80" zoomScaleNormal="80" workbookViewId="0">
      <selection activeCell="I36" sqref="I36"/>
    </sheetView>
  </sheetViews>
  <sheetFormatPr defaultRowHeight="15"/>
  <sheetData/>
  <pageMargins left="0.7" right="0.7" top="0.75" bottom="0.75" header="0.3" footer="0.3"/>
  <pageSetup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27E48-B242-41EB-A476-94A56BB71A4B}">
  <sheetPr>
    <pageSetUpPr fitToPage="1"/>
  </sheetPr>
  <dimension ref="A1"/>
  <sheetViews>
    <sheetView zoomScale="80" zoomScaleNormal="80" workbookViewId="0">
      <selection activeCell="I36" sqref="I36"/>
    </sheetView>
  </sheetViews>
  <sheetFormatPr defaultRowHeight="15"/>
  <sheetData/>
  <pageMargins left="0.7" right="0.7" top="0.75" bottom="0.75" header="0.3" footer="0.3"/>
  <pageSetup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D18FA96E10A4EA3061C5AFC12A035" ma:contentTypeVersion="4" ma:contentTypeDescription="Create a new document." ma:contentTypeScope="" ma:versionID="4097de86245d30810914feebc0364665">
  <xsd:schema xmlns:xsd="http://www.w3.org/2001/XMLSchema" xmlns:xs="http://www.w3.org/2001/XMLSchema" xmlns:p="http://schemas.microsoft.com/office/2006/metadata/properties" xmlns:ns2="97dbe3e7-cb9c-4b7c-8260-bd0b660afa3c" targetNamespace="http://schemas.microsoft.com/office/2006/metadata/properties" ma:root="true" ma:fieldsID="9b30b51c9dce4e7510d5968ce31fbf1d" ns2:_="">
    <xsd:import namespace="97dbe3e7-cb9c-4b7c-8260-bd0b660afa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be3e7-cb9c-4b7c-8260-bd0b660afa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3A6C21-1EB9-46B9-BEA9-C1EDF245493A}"/>
</file>

<file path=customXml/itemProps2.xml><?xml version="1.0" encoding="utf-8"?>
<ds:datastoreItem xmlns:ds="http://schemas.openxmlformats.org/officeDocument/2006/customXml" ds:itemID="{12500FF4-501F-4142-82BF-E17F9C3055FE}"/>
</file>

<file path=customXml/itemProps3.xml><?xml version="1.0" encoding="utf-8"?>
<ds:datastoreItem xmlns:ds="http://schemas.openxmlformats.org/officeDocument/2006/customXml" ds:itemID="{8422D3E3-200F-4FE1-BC89-226C1305D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A3-ADIT</vt:lpstr>
      <vt:lpstr>Tax Support- DT By Open Items</vt:lpstr>
      <vt:lpstr>FF1 pg 232</vt:lpstr>
      <vt:lpstr>FF1 pg 274-275</vt:lpstr>
      <vt:lpstr>FF1 pg 276-277</vt:lpstr>
      <vt:lpstr>FF1 pg 278</vt:lpstr>
      <vt:lpstr>'A3-ADIT'!Print_Area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cp:lastPrinted>2024-05-29T17:37:59Z</cp:lastPrinted>
  <dcterms:created xsi:type="dcterms:W3CDTF">2024-04-12T18:48:28Z</dcterms:created>
  <dcterms:modified xsi:type="dcterms:W3CDTF">2024-05-29T17:38:19Z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0x010100F40D18FA96E10A4EA3061C5AFC12A035</vt:lpwstr>
  </property>
</Properties>
</file>