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lackhillscorp.sharepoint.com/sites/RegulatoryHub-CLFPInfoFilings/2025 CLFP Informational Filing Active/Working Files/"/>
    </mc:Choice>
  </mc:AlternateContent>
  <xr:revisionPtr revIDLastSave="1" documentId="13_ncr:1_{E5B7380D-82CB-4E57-A75D-440CBBCF84B4}" xr6:coauthVersionLast="47" xr6:coauthVersionMax="47" xr10:uidLastSave="{D32114DC-D49A-47EA-887B-6B98C9E4BA10}"/>
  <bookViews>
    <workbookView xWindow="-110" yWindow="-110" windowWidth="19420" windowHeight="11500" xr2:uid="{7EC1B08B-6A44-4BEB-8D9C-EF2A69A342CD}"/>
  </bookViews>
  <sheets>
    <sheet name="A8-Prepmts" sheetId="2" r:id="rId1"/>
    <sheet name="Prepaid" sheetId="1" r:id="rId2"/>
  </sheets>
  <externalReferences>
    <externalReference r:id="rId3"/>
  </externalReferences>
  <definedNames>
    <definedName name="__123Graph_A" localSheetId="0" hidden="1">#REF!</definedName>
    <definedName name="__123Graph_A" hidden="1">#REF!</definedName>
    <definedName name="__123Graph_A1991" localSheetId="0" hidden="1">#REF!</definedName>
    <definedName name="__123Graph_A1991" hidden="1">#REF!</definedName>
    <definedName name="__123Graph_A1992" localSheetId="0" hidden="1">#REF!</definedName>
    <definedName name="__123Graph_A1992" hidden="1">#REF!</definedName>
    <definedName name="__123Graph_A1993" localSheetId="0" hidden="1">#REF!</definedName>
    <definedName name="__123Graph_A1993" hidden="1">#REF!</definedName>
    <definedName name="__123Graph_A1994" localSheetId="0" hidden="1">#REF!</definedName>
    <definedName name="__123Graph_A1994" hidden="1">#REF!</definedName>
    <definedName name="__123Graph_A1995" localSheetId="0" hidden="1">#REF!</definedName>
    <definedName name="__123Graph_A1995" hidden="1">#REF!</definedName>
    <definedName name="__123Graph_A1996" localSheetId="0" hidden="1">#REF!</definedName>
    <definedName name="__123Graph_A1996" hidden="1">#REF!</definedName>
    <definedName name="__123Graph_ABAR" localSheetId="0" hidden="1">#REF!</definedName>
    <definedName name="__123Graph_ABAR" hidden="1">#REF!</definedName>
    <definedName name="__123Graph_B" localSheetId="0" hidden="1">#REF!</definedName>
    <definedName name="__123Graph_B" hidden="1">#REF!</definedName>
    <definedName name="__123Graph_B1991" localSheetId="0" hidden="1">#REF!</definedName>
    <definedName name="__123Graph_B1991" hidden="1">#REF!</definedName>
    <definedName name="__123Graph_B1992" localSheetId="0" hidden="1">#REF!</definedName>
    <definedName name="__123Graph_B1992" hidden="1">#REF!</definedName>
    <definedName name="__123Graph_B1993" localSheetId="0" hidden="1">#REF!</definedName>
    <definedName name="__123Graph_B1993" hidden="1">#REF!</definedName>
    <definedName name="__123Graph_B1994" localSheetId="0" hidden="1">#REF!</definedName>
    <definedName name="__123Graph_B1994" hidden="1">#REF!</definedName>
    <definedName name="__123Graph_B1995" localSheetId="0" hidden="1">#REF!</definedName>
    <definedName name="__123Graph_B1995" hidden="1">#REF!</definedName>
    <definedName name="__123Graph_B1996" localSheetId="0" hidden="1">#REF!</definedName>
    <definedName name="__123Graph_B1996" hidden="1">#REF!</definedName>
    <definedName name="__123Graph_BBAR" localSheetId="0" hidden="1">#REF!</definedName>
    <definedName name="__123Graph_BBAR" hidden="1">#REF!</definedName>
    <definedName name="__123Graph_CBAR" localSheetId="0" hidden="1">#REF!</definedName>
    <definedName name="__123Graph_CBAR" hidden="1">#REF!</definedName>
    <definedName name="__123Graph_DBAR" localSheetId="0" hidden="1">#REF!</definedName>
    <definedName name="__123Graph_DBAR" hidden="1">#REF!</definedName>
    <definedName name="__123Graph_EBAR" localSheetId="0" hidden="1">#REF!</definedName>
    <definedName name="__123Graph_EBAR" hidden="1">#REF!</definedName>
    <definedName name="__123Graph_FBAR" localSheetId="0" hidden="1">#REF!</definedName>
    <definedName name="__123Graph_FBAR" hidden="1">#REF!</definedName>
    <definedName name="__123Graph_X" localSheetId="0" hidden="1">#REF!</definedName>
    <definedName name="__123Graph_X" hidden="1">#REF!</definedName>
    <definedName name="__123Graph_X1991" localSheetId="0" hidden="1">#REF!</definedName>
    <definedName name="__123Graph_X1991" hidden="1">#REF!</definedName>
    <definedName name="__123Graph_X1992" localSheetId="0" hidden="1">#REF!</definedName>
    <definedName name="__123Graph_X1992" hidden="1">#REF!</definedName>
    <definedName name="__123Graph_X1993" localSheetId="0" hidden="1">#REF!</definedName>
    <definedName name="__123Graph_X1993" hidden="1">#REF!</definedName>
    <definedName name="__123Graph_X1994" localSheetId="0" hidden="1">#REF!</definedName>
    <definedName name="__123Graph_X1994" hidden="1">#REF!</definedName>
    <definedName name="__123Graph_X1995" localSheetId="0" hidden="1">#REF!</definedName>
    <definedName name="__123Graph_X1995" hidden="1">#REF!</definedName>
    <definedName name="__123Graph_X1996" localSheetId="0" hidden="1">#REF!</definedName>
    <definedName name="__123Graph_X1996" hidden="1">#REF!</definedName>
    <definedName name="__tet12" hidden="1">{"assumptions",#N/A,FALSE,"Scenario 1";"valuation",#N/A,FALSE,"Scenario 1"}</definedName>
    <definedName name="__tet5" hidden="1">{"assumptions",#N/A,FALSE,"Scenario 1";"valuation",#N/A,FALSE,"Scenario 1"}</definedName>
    <definedName name="_FEB01" hidden="1">{#N/A,#N/A,FALSE,"EMPPAY"}</definedName>
    <definedName name="_Fill" localSheetId="0" hidden="1">#REF!</definedName>
    <definedName name="_Fill" hidden="1">#REF!</definedName>
    <definedName name="_JAN01" hidden="1">{#N/A,#N/A,FALSE,"EMPPAY"}</definedName>
    <definedName name="_JAN2001" hidden="1">{#N/A,#N/A,FALSE,"EMPPAY"}</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_sort2" localSheetId="0" hidden="1">#REF!</definedName>
    <definedName name="_sort2" hidden="1">#REF!</definedName>
    <definedName name="_tet12" hidden="1">{"assumptions",#N/A,FALSE,"Scenario 1";"valuation",#N/A,FALSE,"Scenario 1"}</definedName>
    <definedName name="_tet5" hidden="1">{"assumptions",#N/A,FALSE,"Scenario 1";"valuation",#N/A,FALSE,"Scenario 1"}</definedName>
    <definedName name="a" hidden="1">{"LBO Summary",#N/A,FALSE,"Summary"}</definedName>
    <definedName name="Alignment" hidden="1">"a1"</definedName>
    <definedName name="AS2DocOpenMode" hidden="1">"AS2DocumentEdit"</definedName>
    <definedName name="CE">'[1]Act Att-H'!$G$57</definedName>
    <definedName name="ClientMatter" hidden="1">"b1"</definedName>
    <definedName name="DA">1</definedName>
    <definedName name="Date" hidden="1">"b1"</definedName>
    <definedName name="DEC00" hidden="1">{#N/A,#N/A,FALSE,"ARREC"}</definedName>
    <definedName name="DocumentName" hidden="1">"b1"</definedName>
    <definedName name="DocumentNum" hidden="1">"a1"</definedName>
    <definedName name="FEB00" hidden="1">{#N/A,#N/A,FALSE,"ARREC"}</definedName>
    <definedName name="GP">'[1]Act Att-H'!$G$50</definedName>
    <definedName name="Library" hidden="1">"a1"</definedName>
    <definedName name="MAY" hidden="1">{#N/A,#N/A,FALSE,"EMPPAY"}</definedName>
    <definedName name="NA">0</definedName>
    <definedName name="NP">'[1]Act Att-H'!$G$66</definedName>
    <definedName name="TE">'[1]Act Att-H'!$I$183</definedName>
    <definedName name="test" hidden="1">{"LBO Summary",#N/A,FALSE,"Summary"}</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{"LBO Summary",#N/A,FALSE,"Summary"}</definedName>
    <definedName name="test4" hidden="1">{"assumptions",#N/A,FALSE,"Scenario 1";"valuation",#N/A,FALSE,"Scenario 1"}</definedName>
    <definedName name="test6" hidden="1">{"LBO Summary",#N/A,FALSE,"Summary"}</definedName>
    <definedName name="TextRefCopyRangeCount" hidden="1">1</definedName>
    <definedName name="Time" hidden="1">"b1"</definedName>
    <definedName name="TP">'[1]Act Att-H'!$I$174</definedName>
    <definedName name="Typist" hidden="1">"b1"</definedName>
    <definedName name="Value" hidden="1">{"assumptions",#N/A,FALSE,"Scenario 1";"valuation",#N/A,FALSE,"Scenario 1"}</definedName>
    <definedName name="Version" hidden="1">"a1"</definedName>
    <definedName name="wrn.ARREC." hidden="1">{#N/A,#N/A,FALSE,"ARREC"}</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EMPPAY." hidden="1">{#N/A,#N/A,FALSE,"EMPPAY"}</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'[1]Act Att-H'!$I$191</definedName>
    <definedName name="xx" hidden="1">{#N/A,#N/A,FALSE,"EMPPAY"}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9" i="2" l="1"/>
  <c r="E23" i="2"/>
  <c r="E20" i="2"/>
  <c r="E19" i="2"/>
  <c r="E18" i="2"/>
  <c r="E17" i="2"/>
  <c r="H17" i="2" s="1"/>
  <c r="E15" i="2"/>
  <c r="E14" i="2"/>
  <c r="E13" i="2"/>
  <c r="H13" i="2" s="1"/>
  <c r="E12" i="2"/>
  <c r="E11" i="2"/>
  <c r="E10" i="2"/>
  <c r="E8" i="2"/>
  <c r="G32" i="2"/>
  <c r="H32" i="2" s="1"/>
  <c r="G31" i="2"/>
  <c r="H31" i="2" s="1"/>
  <c r="G30" i="2"/>
  <c r="H30" i="2" s="1"/>
  <c r="G29" i="2"/>
  <c r="H29" i="2" s="1"/>
  <c r="G28" i="2"/>
  <c r="H28" i="2" s="1"/>
  <c r="G27" i="2"/>
  <c r="H27" i="2" s="1"/>
  <c r="G26" i="2"/>
  <c r="H26" i="2" s="1"/>
  <c r="G25" i="2"/>
  <c r="H25" i="2" s="1"/>
  <c r="G24" i="2"/>
  <c r="H24" i="2" s="1"/>
  <c r="G23" i="2"/>
  <c r="G22" i="2"/>
  <c r="G21" i="2"/>
  <c r="H21" i="2" s="1"/>
  <c r="G20" i="2"/>
  <c r="H20" i="2" s="1"/>
  <c r="G19" i="2"/>
  <c r="H19" i="2" s="1"/>
  <c r="G18" i="2"/>
  <c r="G16" i="2"/>
  <c r="H16" i="2" s="1"/>
  <c r="G15" i="2"/>
  <c r="H14" i="2"/>
  <c r="G12" i="2"/>
  <c r="H12" i="2" s="1"/>
  <c r="G11" i="2"/>
  <c r="G10" i="2"/>
  <c r="H10" i="2" s="1"/>
  <c r="G9" i="2"/>
  <c r="H9" i="2" s="1"/>
  <c r="G8" i="2"/>
  <c r="H15" i="2" l="1"/>
  <c r="H18" i="2"/>
  <c r="H11" i="2"/>
  <c r="H23" i="2"/>
  <c r="H22" i="2"/>
  <c r="E33" i="2"/>
  <c r="E35" i="2" s="1"/>
  <c r="H8" i="2"/>
  <c r="H33" i="2" l="1"/>
</calcChain>
</file>

<file path=xl/sharedStrings.xml><?xml version="1.0" encoding="utf-8"?>
<sst xmlns="http://schemas.openxmlformats.org/spreadsheetml/2006/main" count="131" uniqueCount="90">
  <si>
    <t>13 mo Avg</t>
  </si>
  <si>
    <t>165002 Insurance</t>
  </si>
  <si>
    <t>CLFP</t>
  </si>
  <si>
    <t>Liberty Mutual</t>
  </si>
  <si>
    <t xml:space="preserve">Auto Policy </t>
  </si>
  <si>
    <t>Hays Group</t>
  </si>
  <si>
    <t>Terrorism</t>
  </si>
  <si>
    <t>Terrorism-CPGS</t>
  </si>
  <si>
    <t>FM Global</t>
  </si>
  <si>
    <t>Property Insurance</t>
  </si>
  <si>
    <t>Property - CPGS</t>
  </si>
  <si>
    <t xml:space="preserve">Work Comp Renewal </t>
  </si>
  <si>
    <t>165012 Other</t>
  </si>
  <si>
    <t xml:space="preserve">CLFP </t>
  </si>
  <si>
    <t>Praco LTD</t>
  </si>
  <si>
    <t>Ready Branding - Advert and Promo</t>
  </si>
  <si>
    <t>Misc Rent Accrual</t>
  </si>
  <si>
    <t>Lease #0000000140 Wygen2 Grd Leas</t>
  </si>
  <si>
    <t>Lease #140</t>
  </si>
  <si>
    <t>Horse Creek Tower</t>
  </si>
  <si>
    <t xml:space="preserve">Lease #0000000086 Harriman Tower </t>
  </si>
  <si>
    <t>165020 Dues and Subs</t>
  </si>
  <si>
    <t>WECC</t>
  </si>
  <si>
    <t>STATUTORY ASSESSMENT</t>
  </si>
  <si>
    <t>SOUTHWEST POWER POOL INC</t>
  </si>
  <si>
    <t>WESTERN ENERGY IMBALANCE SERVI</t>
  </si>
  <si>
    <t>RELIABILITY COORDINATION FEE</t>
  </si>
  <si>
    <t>165004 MAINTENANCE</t>
  </si>
  <si>
    <t>MAINTENANCE</t>
  </si>
  <si>
    <t>165014 INVENTORY</t>
  </si>
  <si>
    <t>INVENTORY</t>
  </si>
  <si>
    <t>165051 COAL</t>
  </si>
  <si>
    <t>COAL</t>
  </si>
  <si>
    <t>Worksheet A8</t>
  </si>
  <si>
    <t>Prepayments</t>
  </si>
  <si>
    <t>Page 1 of 1</t>
  </si>
  <si>
    <t>Line</t>
  </si>
  <si>
    <t>Prepaid Item (Note B)</t>
  </si>
  <si>
    <t>Description</t>
  </si>
  <si>
    <t>13 Month Average Balance
(Note C)</t>
  </si>
  <si>
    <t>Allocator</t>
  </si>
  <si>
    <t>Allocation Factor</t>
  </si>
  <si>
    <t>Allocated Amount</t>
  </si>
  <si>
    <t>(a)</t>
  </si>
  <si>
    <t>(b)</t>
  </si>
  <si>
    <t>(c)</t>
  </si>
  <si>
    <t>(d)</t>
  </si>
  <si>
    <t>(e)</t>
  </si>
  <si>
    <t>(f)</t>
  </si>
  <si>
    <t>WECC Dues</t>
  </si>
  <si>
    <t>TP</t>
  </si>
  <si>
    <t>Reliability Dues</t>
  </si>
  <si>
    <t xml:space="preserve"> Reliability Dues</t>
  </si>
  <si>
    <t>Auto Policy 17/18</t>
  </si>
  <si>
    <t>Insurance Auto policy</t>
  </si>
  <si>
    <t>WS</t>
  </si>
  <si>
    <t>Workers Compensation</t>
  </si>
  <si>
    <t>Workers Compensation policy</t>
  </si>
  <si>
    <t>Insurance Terrorism Policy - General</t>
  </si>
  <si>
    <t>Insurance Terrorism Policy - Specific Asset</t>
  </si>
  <si>
    <t>NA</t>
  </si>
  <si>
    <t>Property Insurance-CPGS</t>
  </si>
  <si>
    <t>Property Insurance Policy - Specific Asset</t>
  </si>
  <si>
    <t>Property Insurance Policy - General</t>
  </si>
  <si>
    <t>EAM Enterpise Storage</t>
  </si>
  <si>
    <t>Data Storage - General</t>
  </si>
  <si>
    <t>Prepaid Coal</t>
  </si>
  <si>
    <t>Timing of Coal payments vs. received according to contract</t>
  </si>
  <si>
    <t>Lease</t>
  </si>
  <si>
    <t>Wygen 2 Ground Lease (Production)</t>
  </si>
  <si>
    <t>Harriman Communication tower lease (Distribution)</t>
  </si>
  <si>
    <t>Horse Creek Site Trunking System Repeater Radio (Distribution)</t>
  </si>
  <si>
    <t xml:space="preserve">Branding </t>
  </si>
  <si>
    <t>Advertising and Promo</t>
  </si>
  <si>
    <t>Inventory</t>
  </si>
  <si>
    <t>Inventory - CPGS prepayment</t>
  </si>
  <si>
    <t>Maintenance</t>
  </si>
  <si>
    <t>Maintenance - CPGS prepayment</t>
  </si>
  <si>
    <t>Total</t>
  </si>
  <si>
    <t>(Note A)</t>
  </si>
  <si>
    <t>Total from A4-Rate Base</t>
  </si>
  <si>
    <t>Variance</t>
  </si>
  <si>
    <t>Notes</t>
  </si>
  <si>
    <t>A</t>
  </si>
  <si>
    <t>To Actual Attachment H, page 2, line 30</t>
  </si>
  <si>
    <t>B</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</si>
  <si>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</si>
  <si>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C</t>
  </si>
  <si>
    <t>The total of the 13 month average of the individual items will match the 13 month average calculated on A4-Rate Base, page 2 line 14 column (h).  The variance between A8 and A4 will be $0.</t>
  </si>
  <si>
    <t>='https://blackhillscorp.sharepoint.com/BHSC/BHC/Rates/BHE CLFP/FERC/TransmissionFormula Rate/CLFP Trans Form Rates 2023/True-Up/[2023 CLPT Attach H Trans Formula Rate True Up (Working Copy).xlsx]Act Att-H'!C7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</si>
</sst>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_);_(&quot;$&quot;* \(#,##0\);_(&quot;$&quot;* &quot;-&quot;??_);_(@_)"/>
    <numFmt numFmtId="166" formatCode="_(* #,##0.00000_);_(* \(#,##0.00000\);_(* &quot;-&quot;??_);_(@_)"/>
    <numFmt numFmtId="167" formatCode="_(* #,##0_);_(* \(#,##0\);_(* &quot;-&quot;??_);_(@_)"/>
  </numFmts>
  <fonts count="10">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
      <sz val="10"/>
      <name val="Arial"/>
      <family val="2"/>
    </font>
    <font>
      <b/>
      <sz val="10"/>
      <name val="Times New Roman"/>
      <family val="1"/>
    </font>
    <font>
      <sz val="12"/>
      <name val="Arial MT"/>
    </font>
    <font>
      <sz val="10"/>
      <color rgb="FF000099"/>
      <name val="Times New Roman"/>
      <family val="1"/>
    </font>
    <font>
      <u/>
      <sz val="10"/>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s>
  <borders count="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1" fillId="0" borderId="0"/>
    <xf numFmtId="0" fontId="5" fillId="0" borderId="0"/>
    <xf numFmtId="164" fontId="7" fillId="0" borderId="0" applyProtection="0"/>
    <xf numFmtId="44" fontId="5" fillId="0" borderId="0" applyFont="0" applyFill="0" applyBorder="0" applyAlignment="0" applyProtection="0"/>
    <xf numFmtId="43" fontId="7" fillId="0" borderId="0" applyFont="0" applyFill="0" applyBorder="0" applyAlignment="0" applyProtection="0"/>
    <xf numFmtId="9" fontId="5" fillId="0" borderId="0" applyFont="0" applyFill="0" applyBorder="0" applyAlignment="0" applyProtection="0"/>
  </cellStyleXfs>
  <cellXfs count="54">
    <xf numFmtId="0" fontId="0" fillId="0" borderId="0" xfId="0"/>
    <xf numFmtId="14" fontId="2" fillId="0" borderId="0" xfId="0" applyNumberFormat="1" applyFont="1"/>
    <xf numFmtId="0" fontId="2" fillId="0" borderId="0" xfId="0" applyFont="1"/>
    <xf numFmtId="0" fontId="1" fillId="0" borderId="0" xfId="2"/>
    <xf numFmtId="0" fontId="0" fillId="0" borderId="0" xfId="2" applyFont="1"/>
    <xf numFmtId="43" fontId="0" fillId="0" borderId="0" xfId="1" applyFont="1"/>
    <xf numFmtId="43" fontId="0" fillId="2" borderId="0" xfId="1" applyFont="1" applyFill="1"/>
    <xf numFmtId="0" fontId="0" fillId="0" borderId="1" xfId="0" applyBorder="1"/>
    <xf numFmtId="0" fontId="0" fillId="0" borderId="1" xfId="2" applyFont="1" applyBorder="1"/>
    <xf numFmtId="43" fontId="0" fillId="0" borderId="1" xfId="1" applyFont="1" applyFill="1" applyBorder="1"/>
    <xf numFmtId="43" fontId="0" fillId="0" borderId="1" xfId="1" applyFont="1" applyBorder="1"/>
    <xf numFmtId="43" fontId="0" fillId="2" borderId="1" xfId="1" applyFont="1" applyFill="1" applyBorder="1"/>
    <xf numFmtId="43" fontId="0" fillId="0" borderId="0" xfId="0" applyNumberFormat="1"/>
    <xf numFmtId="43" fontId="0" fillId="0" borderId="0" xfId="1" applyFont="1" applyBorder="1"/>
    <xf numFmtId="43" fontId="4" fillId="0" borderId="0" xfId="1" applyFont="1" applyFill="1" applyBorder="1"/>
    <xf numFmtId="0" fontId="3" fillId="0" borderId="0" xfId="3" applyFont="1"/>
    <xf numFmtId="164" fontId="3" fillId="0" borderId="0" xfId="4" applyFont="1"/>
    <xf numFmtId="0" fontId="3" fillId="0" borderId="0" xfId="3" applyFont="1" applyAlignment="1">
      <alignment horizontal="right"/>
    </xf>
    <xf numFmtId="0" fontId="6" fillId="0" borderId="0" xfId="3" applyFont="1"/>
    <xf numFmtId="164" fontId="6" fillId="0" borderId="0" xfId="4" applyFont="1" applyAlignment="1" applyProtection="1">
      <alignment horizontal="center"/>
      <protection locked="0"/>
    </xf>
    <xf numFmtId="164" fontId="6" fillId="0" borderId="0" xfId="4" applyFont="1" applyAlignment="1" applyProtection="1">
      <alignment horizontal="center" wrapText="1"/>
      <protection locked="0"/>
    </xf>
    <xf numFmtId="0" fontId="3" fillId="0" borderId="1" xfId="3" applyFont="1" applyBorder="1"/>
    <xf numFmtId="164" fontId="6" fillId="0" borderId="1" xfId="4" applyFont="1" applyBorder="1" applyAlignment="1" applyProtection="1">
      <alignment horizontal="center"/>
      <protection locked="0"/>
    </xf>
    <xf numFmtId="164" fontId="6" fillId="0" borderId="1" xfId="4" applyFont="1" applyBorder="1" applyAlignment="1" applyProtection="1">
      <alignment horizontal="center" wrapText="1"/>
      <protection locked="0"/>
    </xf>
    <xf numFmtId="0" fontId="3" fillId="0" borderId="0" xfId="3" applyFont="1" applyAlignment="1">
      <alignment horizontal="center"/>
    </xf>
    <xf numFmtId="14" fontId="3" fillId="0" borderId="0" xfId="4" applyNumberFormat="1" applyFont="1" applyProtection="1">
      <protection locked="0"/>
    </xf>
    <xf numFmtId="165" fontId="8" fillId="3" borderId="0" xfId="5" applyNumberFormat="1" applyFont="1" applyFill="1" applyAlignment="1" applyProtection="1">
      <protection locked="0"/>
    </xf>
    <xf numFmtId="14" fontId="3" fillId="0" borderId="0" xfId="4" applyNumberFormat="1" applyFont="1" applyAlignment="1" applyProtection="1">
      <alignment horizontal="center"/>
      <protection locked="0"/>
    </xf>
    <xf numFmtId="166" fontId="3" fillId="0" borderId="0" xfId="6" applyNumberFormat="1" applyFont="1" applyFill="1" applyAlignment="1" applyProtection="1">
      <protection locked="0"/>
    </xf>
    <xf numFmtId="165" fontId="3" fillId="0" borderId="0" xfId="5" applyNumberFormat="1" applyFont="1" applyFill="1" applyAlignment="1" applyProtection="1">
      <protection locked="0"/>
    </xf>
    <xf numFmtId="167" fontId="8" fillId="3" borderId="0" xfId="6" applyNumberFormat="1" applyFont="1" applyFill="1" applyAlignment="1" applyProtection="1">
      <protection locked="0"/>
    </xf>
    <xf numFmtId="167" fontId="3" fillId="0" borderId="0" xfId="6" applyNumberFormat="1" applyFont="1" applyFill="1" applyAlignment="1" applyProtection="1">
      <protection locked="0"/>
    </xf>
    <xf numFmtId="14" fontId="8" fillId="3" borderId="0" xfId="4" applyNumberFormat="1" applyFont="1" applyFill="1" applyProtection="1">
      <protection locked="0"/>
    </xf>
    <xf numFmtId="0" fontId="8" fillId="3" borderId="0" xfId="3" applyFont="1" applyFill="1"/>
    <xf numFmtId="14" fontId="8" fillId="3" borderId="0" xfId="4" applyNumberFormat="1" applyFont="1" applyFill="1" applyAlignment="1" applyProtection="1">
      <alignment horizontal="center"/>
      <protection locked="0"/>
    </xf>
    <xf numFmtId="10" fontId="3" fillId="0" borderId="0" xfId="7" applyNumberFormat="1" applyFont="1" applyFill="1"/>
    <xf numFmtId="0" fontId="3" fillId="0" borderId="2" xfId="3" applyFont="1" applyBorder="1"/>
    <xf numFmtId="165" fontId="3" fillId="0" borderId="2" xfId="5" applyNumberFormat="1" applyFont="1" applyFill="1" applyBorder="1"/>
    <xf numFmtId="165" fontId="3" fillId="0" borderId="2" xfId="5" applyNumberFormat="1" applyFont="1" applyBorder="1"/>
    <xf numFmtId="165" fontId="3" fillId="0" borderId="3" xfId="5" applyNumberFormat="1" applyFont="1" applyBorder="1"/>
    <xf numFmtId="165" fontId="3" fillId="0" borderId="4" xfId="5" applyNumberFormat="1" applyFont="1" applyBorder="1"/>
    <xf numFmtId="0" fontId="8" fillId="0" borderId="0" xfId="3" applyFont="1"/>
    <xf numFmtId="165" fontId="3" fillId="0" borderId="0" xfId="5" applyNumberFormat="1" applyFont="1" applyFill="1" applyBorder="1"/>
    <xf numFmtId="165" fontId="3" fillId="0" borderId="0" xfId="5" applyNumberFormat="1" applyFont="1" applyBorder="1"/>
    <xf numFmtId="0" fontId="9" fillId="0" borderId="0" xfId="3" applyFont="1" applyAlignment="1">
      <alignment horizontal="center"/>
    </xf>
    <xf numFmtId="0" fontId="3" fillId="0" borderId="0" xfId="3" applyFont="1" applyAlignment="1">
      <alignment horizontal="center" vertical="top"/>
    </xf>
    <xf numFmtId="44" fontId="3" fillId="0" borderId="0" xfId="3" applyNumberFormat="1" applyFont="1"/>
    <xf numFmtId="0" fontId="3" fillId="0" borderId="0" xfId="3" quotePrefix="1" applyFont="1"/>
    <xf numFmtId="9" fontId="0" fillId="0" borderId="0" xfId="0" applyNumberFormat="1"/>
    <xf numFmtId="0" fontId="3" fillId="0" borderId="0" xfId="0" applyFont="1" applyProtection="1">
      <protection locked="0"/>
    </xf>
    <xf numFmtId="0" fontId="3" fillId="0" borderId="0" xfId="3" applyFont="1" applyAlignment="1">
      <alignment horizontal="left" vertical="top" wrapText="1"/>
    </xf>
    <xf numFmtId="0" fontId="6" fillId="0" borderId="0" xfId="3" applyFont="1" applyAlignment="1">
      <alignment horizontal="center"/>
    </xf>
    <xf numFmtId="164" fontId="3" fillId="0" borderId="0" xfId="4" applyFont="1" applyAlignment="1" applyProtection="1">
      <alignment horizontal="center"/>
      <protection locked="0"/>
    </xf>
    <xf numFmtId="49" fontId="6" fillId="0" borderId="0" xfId="3" applyNumberFormat="1" applyFont="1" applyAlignment="1">
      <alignment horizontal="center"/>
    </xf>
  </cellXfs>
  <cellStyles count="8">
    <cellStyle name="Comma" xfId="1" builtinId="3"/>
    <cellStyle name="Comma 2" xfId="6" xr:uid="{52E0605D-5A3C-4150-8E6E-4220E9C3BFE2}"/>
    <cellStyle name="Currency 2" xfId="5" xr:uid="{44D59C40-FD01-4503-96A5-D814C9106AF0}"/>
    <cellStyle name="Normal" xfId="0" builtinId="0"/>
    <cellStyle name="Normal 160 3 2" xfId="2" xr:uid="{180F68FB-EA43-403C-AEB5-CFA987960803}"/>
    <cellStyle name="Normal 2" xfId="4" xr:uid="{4A9A82ED-120A-4B01-A0BC-356F670F03A3}"/>
    <cellStyle name="Normal_PRECorp2002HeintzResponse 8-21-03" xfId="3" xr:uid="{68E47281-594E-4D4D-9C06-3EB9CE659A7F}"/>
    <cellStyle name="Percent 2" xfId="7" xr:uid="{3C576F38-BA3A-4EBF-B0A7-4AAE26CE65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BHSC\BHC\Rates\BHE%20CLFP\FERC\TransmissionFormula%20Rate\CLFP%20Trans%20Form%20Rates%202023\True-Up\2023%20CLPT%20Attach%20H%20Trans%20Formula%20Rate%20True%20Up%20(Working%20Copy).xlsx" TargetMode="External"/><Relationship Id="rId1" Type="http://schemas.openxmlformats.org/officeDocument/2006/relationships/externalLinkPath" Target="/BHSC/BHC/Rates/BHE%20CLFP/FERC/TransmissionFormula%20Rate/CLFP%20Trans%20Form%20Rates%202023/True-Up/2023%20CLPT%20Attach%20H%20Trans%20Formula%20Rate%20True%20Up%20(Working%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s"/>
      <sheetName val="Act Att-H"/>
      <sheetName val="A1-RevCred"/>
      <sheetName val="A2-A&amp;G"/>
      <sheetName val="A3-ADIT"/>
      <sheetName val="A4-Rate Base"/>
      <sheetName val="A5-Depr"/>
      <sheetName val="A6-Divisor"/>
      <sheetName val="A7-IncentPlant"/>
      <sheetName val="A8-Prepmts"/>
      <sheetName val="A9-PermDiffs"/>
      <sheetName val="TU-TrueUp"/>
      <sheetName val="Proj Att-H"/>
      <sheetName val="P1-Trans Plant"/>
      <sheetName val="P2-Exp. &amp; Rev. Credits"/>
      <sheetName val="P3-Divisor"/>
      <sheetName val="P4-IncentPlant"/>
      <sheetName val="P5-ADIT"/>
      <sheetName val="Schedule 1"/>
    </sheetNames>
    <sheetDataSet>
      <sheetData sheetId="0"/>
      <sheetData sheetId="1">
        <row r="7">
          <cell r="C7" t="str">
            <v>Cheyenne Light, Fuel &amp; Power</v>
          </cell>
        </row>
        <row r="50">
          <cell r="G50">
            <v>0.15020657762011552</v>
          </cell>
        </row>
        <row r="57">
          <cell r="G57">
            <v>8.1904195946416361E-2</v>
          </cell>
        </row>
        <row r="66">
          <cell r="G66">
            <v>0.17662036314157939</v>
          </cell>
        </row>
        <row r="174">
          <cell r="I174">
            <v>0.94026910793059781</v>
          </cell>
        </row>
        <row r="183">
          <cell r="I183">
            <v>0.92633363274835367</v>
          </cell>
        </row>
        <row r="191">
          <cell r="I191">
            <v>8.3563690936576104E-2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8A9C-EFB7-4007-8013-A5D6CA92B683}">
  <sheetPr>
    <tabColor theme="6" tint="0.39997558519241921"/>
    <pageSetUpPr fitToPage="1"/>
  </sheetPr>
  <dimension ref="A1:Q43"/>
  <sheetViews>
    <sheetView tabSelected="1" workbookViewId="0">
      <selection activeCell="A3" sqref="A3:H3"/>
    </sheetView>
  </sheetViews>
  <sheetFormatPr defaultColWidth="8.6328125" defaultRowHeight="13"/>
  <cols>
    <col min="1" max="1" width="2.54296875" style="15" customWidth="1"/>
    <col min="2" max="2" width="5.90625" style="15" customWidth="1"/>
    <col min="3" max="3" width="21.36328125" style="15" customWidth="1"/>
    <col min="4" max="4" width="45" style="15" bestFit="1" customWidth="1"/>
    <col min="5" max="5" width="12.1796875" style="15" customWidth="1"/>
    <col min="6" max="6" width="8.81640625" style="15" customWidth="1"/>
    <col min="7" max="7" width="9.1796875" style="15" customWidth="1"/>
    <col min="8" max="8" width="11.1796875" style="46" customWidth="1"/>
    <col min="9" max="9" width="10" style="15" customWidth="1"/>
    <col min="10" max="11" width="8.6328125" style="15"/>
    <col min="12" max="12" width="10.81640625" style="15" customWidth="1"/>
    <col min="13" max="13" width="9.08984375" style="15" bestFit="1" customWidth="1"/>
    <col min="14" max="256" width="8.6328125" style="15"/>
    <col min="257" max="257" width="12.453125" style="15" customWidth="1"/>
    <col min="258" max="258" width="4.36328125" style="15" customWidth="1"/>
    <col min="259" max="260" width="2.1796875" style="15" customWidth="1"/>
    <col min="261" max="261" width="4.90625" style="15" customWidth="1"/>
    <col min="262" max="262" width="29.54296875" style="15" customWidth="1"/>
    <col min="263" max="263" width="2.1796875" style="15" customWidth="1"/>
    <col min="264" max="265" width="10" style="15" customWidth="1"/>
    <col min="266" max="512" width="8.6328125" style="15"/>
    <col min="513" max="513" width="12.453125" style="15" customWidth="1"/>
    <col min="514" max="514" width="4.36328125" style="15" customWidth="1"/>
    <col min="515" max="516" width="2.1796875" style="15" customWidth="1"/>
    <col min="517" max="517" width="4.90625" style="15" customWidth="1"/>
    <col min="518" max="518" width="29.54296875" style="15" customWidth="1"/>
    <col min="519" max="519" width="2.1796875" style="15" customWidth="1"/>
    <col min="520" max="521" width="10" style="15" customWidth="1"/>
    <col min="522" max="768" width="8.6328125" style="15"/>
    <col min="769" max="769" width="12.453125" style="15" customWidth="1"/>
    <col min="770" max="770" width="4.36328125" style="15" customWidth="1"/>
    <col min="771" max="772" width="2.1796875" style="15" customWidth="1"/>
    <col min="773" max="773" width="4.90625" style="15" customWidth="1"/>
    <col min="774" max="774" width="29.54296875" style="15" customWidth="1"/>
    <col min="775" max="775" width="2.1796875" style="15" customWidth="1"/>
    <col min="776" max="777" width="10" style="15" customWidth="1"/>
    <col min="778" max="1024" width="8.6328125" style="15"/>
    <col min="1025" max="1025" width="12.453125" style="15" customWidth="1"/>
    <col min="1026" max="1026" width="4.36328125" style="15" customWidth="1"/>
    <col min="1027" max="1028" width="2.1796875" style="15" customWidth="1"/>
    <col min="1029" max="1029" width="4.90625" style="15" customWidth="1"/>
    <col min="1030" max="1030" width="29.54296875" style="15" customWidth="1"/>
    <col min="1031" max="1031" width="2.1796875" style="15" customWidth="1"/>
    <col min="1032" max="1033" width="10" style="15" customWidth="1"/>
    <col min="1034" max="1280" width="8.6328125" style="15"/>
    <col min="1281" max="1281" width="12.453125" style="15" customWidth="1"/>
    <col min="1282" max="1282" width="4.36328125" style="15" customWidth="1"/>
    <col min="1283" max="1284" width="2.1796875" style="15" customWidth="1"/>
    <col min="1285" max="1285" width="4.90625" style="15" customWidth="1"/>
    <col min="1286" max="1286" width="29.54296875" style="15" customWidth="1"/>
    <col min="1287" max="1287" width="2.1796875" style="15" customWidth="1"/>
    <col min="1288" max="1289" width="10" style="15" customWidth="1"/>
    <col min="1290" max="1536" width="8.6328125" style="15"/>
    <col min="1537" max="1537" width="12.453125" style="15" customWidth="1"/>
    <col min="1538" max="1538" width="4.36328125" style="15" customWidth="1"/>
    <col min="1539" max="1540" width="2.1796875" style="15" customWidth="1"/>
    <col min="1541" max="1541" width="4.90625" style="15" customWidth="1"/>
    <col min="1542" max="1542" width="29.54296875" style="15" customWidth="1"/>
    <col min="1543" max="1543" width="2.1796875" style="15" customWidth="1"/>
    <col min="1544" max="1545" width="10" style="15" customWidth="1"/>
    <col min="1546" max="1792" width="8.6328125" style="15"/>
    <col min="1793" max="1793" width="12.453125" style="15" customWidth="1"/>
    <col min="1794" max="1794" width="4.36328125" style="15" customWidth="1"/>
    <col min="1795" max="1796" width="2.1796875" style="15" customWidth="1"/>
    <col min="1797" max="1797" width="4.90625" style="15" customWidth="1"/>
    <col min="1798" max="1798" width="29.54296875" style="15" customWidth="1"/>
    <col min="1799" max="1799" width="2.1796875" style="15" customWidth="1"/>
    <col min="1800" max="1801" width="10" style="15" customWidth="1"/>
    <col min="1802" max="2048" width="8.6328125" style="15"/>
    <col min="2049" max="2049" width="12.453125" style="15" customWidth="1"/>
    <col min="2050" max="2050" width="4.36328125" style="15" customWidth="1"/>
    <col min="2051" max="2052" width="2.1796875" style="15" customWidth="1"/>
    <col min="2053" max="2053" width="4.90625" style="15" customWidth="1"/>
    <col min="2054" max="2054" width="29.54296875" style="15" customWidth="1"/>
    <col min="2055" max="2055" width="2.1796875" style="15" customWidth="1"/>
    <col min="2056" max="2057" width="10" style="15" customWidth="1"/>
    <col min="2058" max="2304" width="8.6328125" style="15"/>
    <col min="2305" max="2305" width="12.453125" style="15" customWidth="1"/>
    <col min="2306" max="2306" width="4.36328125" style="15" customWidth="1"/>
    <col min="2307" max="2308" width="2.1796875" style="15" customWidth="1"/>
    <col min="2309" max="2309" width="4.90625" style="15" customWidth="1"/>
    <col min="2310" max="2310" width="29.54296875" style="15" customWidth="1"/>
    <col min="2311" max="2311" width="2.1796875" style="15" customWidth="1"/>
    <col min="2312" max="2313" width="10" style="15" customWidth="1"/>
    <col min="2314" max="2560" width="8.6328125" style="15"/>
    <col min="2561" max="2561" width="12.453125" style="15" customWidth="1"/>
    <col min="2562" max="2562" width="4.36328125" style="15" customWidth="1"/>
    <col min="2563" max="2564" width="2.1796875" style="15" customWidth="1"/>
    <col min="2565" max="2565" width="4.90625" style="15" customWidth="1"/>
    <col min="2566" max="2566" width="29.54296875" style="15" customWidth="1"/>
    <col min="2567" max="2567" width="2.1796875" style="15" customWidth="1"/>
    <col min="2568" max="2569" width="10" style="15" customWidth="1"/>
    <col min="2570" max="2816" width="8.6328125" style="15"/>
    <col min="2817" max="2817" width="12.453125" style="15" customWidth="1"/>
    <col min="2818" max="2818" width="4.36328125" style="15" customWidth="1"/>
    <col min="2819" max="2820" width="2.1796875" style="15" customWidth="1"/>
    <col min="2821" max="2821" width="4.90625" style="15" customWidth="1"/>
    <col min="2822" max="2822" width="29.54296875" style="15" customWidth="1"/>
    <col min="2823" max="2823" width="2.1796875" style="15" customWidth="1"/>
    <col min="2824" max="2825" width="10" style="15" customWidth="1"/>
    <col min="2826" max="3072" width="8.6328125" style="15"/>
    <col min="3073" max="3073" width="12.453125" style="15" customWidth="1"/>
    <col min="3074" max="3074" width="4.36328125" style="15" customWidth="1"/>
    <col min="3075" max="3076" width="2.1796875" style="15" customWidth="1"/>
    <col min="3077" max="3077" width="4.90625" style="15" customWidth="1"/>
    <col min="3078" max="3078" width="29.54296875" style="15" customWidth="1"/>
    <col min="3079" max="3079" width="2.1796875" style="15" customWidth="1"/>
    <col min="3080" max="3081" width="10" style="15" customWidth="1"/>
    <col min="3082" max="3328" width="8.6328125" style="15"/>
    <col min="3329" max="3329" width="12.453125" style="15" customWidth="1"/>
    <col min="3330" max="3330" width="4.36328125" style="15" customWidth="1"/>
    <col min="3331" max="3332" width="2.1796875" style="15" customWidth="1"/>
    <col min="3333" max="3333" width="4.90625" style="15" customWidth="1"/>
    <col min="3334" max="3334" width="29.54296875" style="15" customWidth="1"/>
    <col min="3335" max="3335" width="2.1796875" style="15" customWidth="1"/>
    <col min="3336" max="3337" width="10" style="15" customWidth="1"/>
    <col min="3338" max="3584" width="8.6328125" style="15"/>
    <col min="3585" max="3585" width="12.453125" style="15" customWidth="1"/>
    <col min="3586" max="3586" width="4.36328125" style="15" customWidth="1"/>
    <col min="3587" max="3588" width="2.1796875" style="15" customWidth="1"/>
    <col min="3589" max="3589" width="4.90625" style="15" customWidth="1"/>
    <col min="3590" max="3590" width="29.54296875" style="15" customWidth="1"/>
    <col min="3591" max="3591" width="2.1796875" style="15" customWidth="1"/>
    <col min="3592" max="3593" width="10" style="15" customWidth="1"/>
    <col min="3594" max="3840" width="8.6328125" style="15"/>
    <col min="3841" max="3841" width="12.453125" style="15" customWidth="1"/>
    <col min="3842" max="3842" width="4.36328125" style="15" customWidth="1"/>
    <col min="3843" max="3844" width="2.1796875" style="15" customWidth="1"/>
    <col min="3845" max="3845" width="4.90625" style="15" customWidth="1"/>
    <col min="3846" max="3846" width="29.54296875" style="15" customWidth="1"/>
    <col min="3847" max="3847" width="2.1796875" style="15" customWidth="1"/>
    <col min="3848" max="3849" width="10" style="15" customWidth="1"/>
    <col min="3850" max="4096" width="8.6328125" style="15"/>
    <col min="4097" max="4097" width="12.453125" style="15" customWidth="1"/>
    <col min="4098" max="4098" width="4.36328125" style="15" customWidth="1"/>
    <col min="4099" max="4100" width="2.1796875" style="15" customWidth="1"/>
    <col min="4101" max="4101" width="4.90625" style="15" customWidth="1"/>
    <col min="4102" max="4102" width="29.54296875" style="15" customWidth="1"/>
    <col min="4103" max="4103" width="2.1796875" style="15" customWidth="1"/>
    <col min="4104" max="4105" width="10" style="15" customWidth="1"/>
    <col min="4106" max="4352" width="8.6328125" style="15"/>
    <col min="4353" max="4353" width="12.453125" style="15" customWidth="1"/>
    <col min="4354" max="4354" width="4.36328125" style="15" customWidth="1"/>
    <col min="4355" max="4356" width="2.1796875" style="15" customWidth="1"/>
    <col min="4357" max="4357" width="4.90625" style="15" customWidth="1"/>
    <col min="4358" max="4358" width="29.54296875" style="15" customWidth="1"/>
    <col min="4359" max="4359" width="2.1796875" style="15" customWidth="1"/>
    <col min="4360" max="4361" width="10" style="15" customWidth="1"/>
    <col min="4362" max="4608" width="8.6328125" style="15"/>
    <col min="4609" max="4609" width="12.453125" style="15" customWidth="1"/>
    <col min="4610" max="4610" width="4.36328125" style="15" customWidth="1"/>
    <col min="4611" max="4612" width="2.1796875" style="15" customWidth="1"/>
    <col min="4613" max="4613" width="4.90625" style="15" customWidth="1"/>
    <col min="4614" max="4614" width="29.54296875" style="15" customWidth="1"/>
    <col min="4615" max="4615" width="2.1796875" style="15" customWidth="1"/>
    <col min="4616" max="4617" width="10" style="15" customWidth="1"/>
    <col min="4618" max="4864" width="8.6328125" style="15"/>
    <col min="4865" max="4865" width="12.453125" style="15" customWidth="1"/>
    <col min="4866" max="4866" width="4.36328125" style="15" customWidth="1"/>
    <col min="4867" max="4868" width="2.1796875" style="15" customWidth="1"/>
    <col min="4869" max="4869" width="4.90625" style="15" customWidth="1"/>
    <col min="4870" max="4870" width="29.54296875" style="15" customWidth="1"/>
    <col min="4871" max="4871" width="2.1796875" style="15" customWidth="1"/>
    <col min="4872" max="4873" width="10" style="15" customWidth="1"/>
    <col min="4874" max="5120" width="8.6328125" style="15"/>
    <col min="5121" max="5121" width="12.453125" style="15" customWidth="1"/>
    <col min="5122" max="5122" width="4.36328125" style="15" customWidth="1"/>
    <col min="5123" max="5124" width="2.1796875" style="15" customWidth="1"/>
    <col min="5125" max="5125" width="4.90625" style="15" customWidth="1"/>
    <col min="5126" max="5126" width="29.54296875" style="15" customWidth="1"/>
    <col min="5127" max="5127" width="2.1796875" style="15" customWidth="1"/>
    <col min="5128" max="5129" width="10" style="15" customWidth="1"/>
    <col min="5130" max="5376" width="8.6328125" style="15"/>
    <col min="5377" max="5377" width="12.453125" style="15" customWidth="1"/>
    <col min="5378" max="5378" width="4.36328125" style="15" customWidth="1"/>
    <col min="5379" max="5380" width="2.1796875" style="15" customWidth="1"/>
    <col min="5381" max="5381" width="4.90625" style="15" customWidth="1"/>
    <col min="5382" max="5382" width="29.54296875" style="15" customWidth="1"/>
    <col min="5383" max="5383" width="2.1796875" style="15" customWidth="1"/>
    <col min="5384" max="5385" width="10" style="15" customWidth="1"/>
    <col min="5386" max="5632" width="8.6328125" style="15"/>
    <col min="5633" max="5633" width="12.453125" style="15" customWidth="1"/>
    <col min="5634" max="5634" width="4.36328125" style="15" customWidth="1"/>
    <col min="5635" max="5636" width="2.1796875" style="15" customWidth="1"/>
    <col min="5637" max="5637" width="4.90625" style="15" customWidth="1"/>
    <col min="5638" max="5638" width="29.54296875" style="15" customWidth="1"/>
    <col min="5639" max="5639" width="2.1796875" style="15" customWidth="1"/>
    <col min="5640" max="5641" width="10" style="15" customWidth="1"/>
    <col min="5642" max="5888" width="8.6328125" style="15"/>
    <col min="5889" max="5889" width="12.453125" style="15" customWidth="1"/>
    <col min="5890" max="5890" width="4.36328125" style="15" customWidth="1"/>
    <col min="5891" max="5892" width="2.1796875" style="15" customWidth="1"/>
    <col min="5893" max="5893" width="4.90625" style="15" customWidth="1"/>
    <col min="5894" max="5894" width="29.54296875" style="15" customWidth="1"/>
    <col min="5895" max="5895" width="2.1796875" style="15" customWidth="1"/>
    <col min="5896" max="5897" width="10" style="15" customWidth="1"/>
    <col min="5898" max="6144" width="8.6328125" style="15"/>
    <col min="6145" max="6145" width="12.453125" style="15" customWidth="1"/>
    <col min="6146" max="6146" width="4.36328125" style="15" customWidth="1"/>
    <col min="6147" max="6148" width="2.1796875" style="15" customWidth="1"/>
    <col min="6149" max="6149" width="4.90625" style="15" customWidth="1"/>
    <col min="6150" max="6150" width="29.54296875" style="15" customWidth="1"/>
    <col min="6151" max="6151" width="2.1796875" style="15" customWidth="1"/>
    <col min="6152" max="6153" width="10" style="15" customWidth="1"/>
    <col min="6154" max="6400" width="8.6328125" style="15"/>
    <col min="6401" max="6401" width="12.453125" style="15" customWidth="1"/>
    <col min="6402" max="6402" width="4.36328125" style="15" customWidth="1"/>
    <col min="6403" max="6404" width="2.1796875" style="15" customWidth="1"/>
    <col min="6405" max="6405" width="4.90625" style="15" customWidth="1"/>
    <col min="6406" max="6406" width="29.54296875" style="15" customWidth="1"/>
    <col min="6407" max="6407" width="2.1796875" style="15" customWidth="1"/>
    <col min="6408" max="6409" width="10" style="15" customWidth="1"/>
    <col min="6410" max="6656" width="8.6328125" style="15"/>
    <col min="6657" max="6657" width="12.453125" style="15" customWidth="1"/>
    <col min="6658" max="6658" width="4.36328125" style="15" customWidth="1"/>
    <col min="6659" max="6660" width="2.1796875" style="15" customWidth="1"/>
    <col min="6661" max="6661" width="4.90625" style="15" customWidth="1"/>
    <col min="6662" max="6662" width="29.54296875" style="15" customWidth="1"/>
    <col min="6663" max="6663" width="2.1796875" style="15" customWidth="1"/>
    <col min="6664" max="6665" width="10" style="15" customWidth="1"/>
    <col min="6666" max="6912" width="8.6328125" style="15"/>
    <col min="6913" max="6913" width="12.453125" style="15" customWidth="1"/>
    <col min="6914" max="6914" width="4.36328125" style="15" customWidth="1"/>
    <col min="6915" max="6916" width="2.1796875" style="15" customWidth="1"/>
    <col min="6917" max="6917" width="4.90625" style="15" customWidth="1"/>
    <col min="6918" max="6918" width="29.54296875" style="15" customWidth="1"/>
    <col min="6919" max="6919" width="2.1796875" style="15" customWidth="1"/>
    <col min="6920" max="6921" width="10" style="15" customWidth="1"/>
    <col min="6922" max="7168" width="8.6328125" style="15"/>
    <col min="7169" max="7169" width="12.453125" style="15" customWidth="1"/>
    <col min="7170" max="7170" width="4.36328125" style="15" customWidth="1"/>
    <col min="7171" max="7172" width="2.1796875" style="15" customWidth="1"/>
    <col min="7173" max="7173" width="4.90625" style="15" customWidth="1"/>
    <col min="7174" max="7174" width="29.54296875" style="15" customWidth="1"/>
    <col min="7175" max="7175" width="2.1796875" style="15" customWidth="1"/>
    <col min="7176" max="7177" width="10" style="15" customWidth="1"/>
    <col min="7178" max="7424" width="8.6328125" style="15"/>
    <col min="7425" max="7425" width="12.453125" style="15" customWidth="1"/>
    <col min="7426" max="7426" width="4.36328125" style="15" customWidth="1"/>
    <col min="7427" max="7428" width="2.1796875" style="15" customWidth="1"/>
    <col min="7429" max="7429" width="4.90625" style="15" customWidth="1"/>
    <col min="7430" max="7430" width="29.54296875" style="15" customWidth="1"/>
    <col min="7431" max="7431" width="2.1796875" style="15" customWidth="1"/>
    <col min="7432" max="7433" width="10" style="15" customWidth="1"/>
    <col min="7434" max="7680" width="8.6328125" style="15"/>
    <col min="7681" max="7681" width="12.453125" style="15" customWidth="1"/>
    <col min="7682" max="7682" width="4.36328125" style="15" customWidth="1"/>
    <col min="7683" max="7684" width="2.1796875" style="15" customWidth="1"/>
    <col min="7685" max="7685" width="4.90625" style="15" customWidth="1"/>
    <col min="7686" max="7686" width="29.54296875" style="15" customWidth="1"/>
    <col min="7687" max="7687" width="2.1796875" style="15" customWidth="1"/>
    <col min="7688" max="7689" width="10" style="15" customWidth="1"/>
    <col min="7690" max="7936" width="8.6328125" style="15"/>
    <col min="7937" max="7937" width="12.453125" style="15" customWidth="1"/>
    <col min="7938" max="7938" width="4.36328125" style="15" customWidth="1"/>
    <col min="7939" max="7940" width="2.1796875" style="15" customWidth="1"/>
    <col min="7941" max="7941" width="4.90625" style="15" customWidth="1"/>
    <col min="7942" max="7942" width="29.54296875" style="15" customWidth="1"/>
    <col min="7943" max="7943" width="2.1796875" style="15" customWidth="1"/>
    <col min="7944" max="7945" width="10" style="15" customWidth="1"/>
    <col min="7946" max="8192" width="8.6328125" style="15"/>
    <col min="8193" max="8193" width="12.453125" style="15" customWidth="1"/>
    <col min="8194" max="8194" width="4.36328125" style="15" customWidth="1"/>
    <col min="8195" max="8196" width="2.1796875" style="15" customWidth="1"/>
    <col min="8197" max="8197" width="4.90625" style="15" customWidth="1"/>
    <col min="8198" max="8198" width="29.54296875" style="15" customWidth="1"/>
    <col min="8199" max="8199" width="2.1796875" style="15" customWidth="1"/>
    <col min="8200" max="8201" width="10" style="15" customWidth="1"/>
    <col min="8202" max="8448" width="8.6328125" style="15"/>
    <col min="8449" max="8449" width="12.453125" style="15" customWidth="1"/>
    <col min="8450" max="8450" width="4.36328125" style="15" customWidth="1"/>
    <col min="8451" max="8452" width="2.1796875" style="15" customWidth="1"/>
    <col min="8453" max="8453" width="4.90625" style="15" customWidth="1"/>
    <col min="8454" max="8454" width="29.54296875" style="15" customWidth="1"/>
    <col min="8455" max="8455" width="2.1796875" style="15" customWidth="1"/>
    <col min="8456" max="8457" width="10" style="15" customWidth="1"/>
    <col min="8458" max="8704" width="8.6328125" style="15"/>
    <col min="8705" max="8705" width="12.453125" style="15" customWidth="1"/>
    <col min="8706" max="8706" width="4.36328125" style="15" customWidth="1"/>
    <col min="8707" max="8708" width="2.1796875" style="15" customWidth="1"/>
    <col min="8709" max="8709" width="4.90625" style="15" customWidth="1"/>
    <col min="8710" max="8710" width="29.54296875" style="15" customWidth="1"/>
    <col min="8711" max="8711" width="2.1796875" style="15" customWidth="1"/>
    <col min="8712" max="8713" width="10" style="15" customWidth="1"/>
    <col min="8714" max="8960" width="8.6328125" style="15"/>
    <col min="8961" max="8961" width="12.453125" style="15" customWidth="1"/>
    <col min="8962" max="8962" width="4.36328125" style="15" customWidth="1"/>
    <col min="8963" max="8964" width="2.1796875" style="15" customWidth="1"/>
    <col min="8965" max="8965" width="4.90625" style="15" customWidth="1"/>
    <col min="8966" max="8966" width="29.54296875" style="15" customWidth="1"/>
    <col min="8967" max="8967" width="2.1796875" style="15" customWidth="1"/>
    <col min="8968" max="8969" width="10" style="15" customWidth="1"/>
    <col min="8970" max="9216" width="8.6328125" style="15"/>
    <col min="9217" max="9217" width="12.453125" style="15" customWidth="1"/>
    <col min="9218" max="9218" width="4.36328125" style="15" customWidth="1"/>
    <col min="9219" max="9220" width="2.1796875" style="15" customWidth="1"/>
    <col min="9221" max="9221" width="4.90625" style="15" customWidth="1"/>
    <col min="9222" max="9222" width="29.54296875" style="15" customWidth="1"/>
    <col min="9223" max="9223" width="2.1796875" style="15" customWidth="1"/>
    <col min="9224" max="9225" width="10" style="15" customWidth="1"/>
    <col min="9226" max="9472" width="8.6328125" style="15"/>
    <col min="9473" max="9473" width="12.453125" style="15" customWidth="1"/>
    <col min="9474" max="9474" width="4.36328125" style="15" customWidth="1"/>
    <col min="9475" max="9476" width="2.1796875" style="15" customWidth="1"/>
    <col min="9477" max="9477" width="4.90625" style="15" customWidth="1"/>
    <col min="9478" max="9478" width="29.54296875" style="15" customWidth="1"/>
    <col min="9479" max="9479" width="2.1796875" style="15" customWidth="1"/>
    <col min="9480" max="9481" width="10" style="15" customWidth="1"/>
    <col min="9482" max="9728" width="8.6328125" style="15"/>
    <col min="9729" max="9729" width="12.453125" style="15" customWidth="1"/>
    <col min="9730" max="9730" width="4.36328125" style="15" customWidth="1"/>
    <col min="9731" max="9732" width="2.1796875" style="15" customWidth="1"/>
    <col min="9733" max="9733" width="4.90625" style="15" customWidth="1"/>
    <col min="9734" max="9734" width="29.54296875" style="15" customWidth="1"/>
    <col min="9735" max="9735" width="2.1796875" style="15" customWidth="1"/>
    <col min="9736" max="9737" width="10" style="15" customWidth="1"/>
    <col min="9738" max="9984" width="8.6328125" style="15"/>
    <col min="9985" max="9985" width="12.453125" style="15" customWidth="1"/>
    <col min="9986" max="9986" width="4.36328125" style="15" customWidth="1"/>
    <col min="9987" max="9988" width="2.1796875" style="15" customWidth="1"/>
    <col min="9989" max="9989" width="4.90625" style="15" customWidth="1"/>
    <col min="9990" max="9990" width="29.54296875" style="15" customWidth="1"/>
    <col min="9991" max="9991" width="2.1796875" style="15" customWidth="1"/>
    <col min="9992" max="9993" width="10" style="15" customWidth="1"/>
    <col min="9994" max="10240" width="8.6328125" style="15"/>
    <col min="10241" max="10241" width="12.453125" style="15" customWidth="1"/>
    <col min="10242" max="10242" width="4.36328125" style="15" customWidth="1"/>
    <col min="10243" max="10244" width="2.1796875" style="15" customWidth="1"/>
    <col min="10245" max="10245" width="4.90625" style="15" customWidth="1"/>
    <col min="10246" max="10246" width="29.54296875" style="15" customWidth="1"/>
    <col min="10247" max="10247" width="2.1796875" style="15" customWidth="1"/>
    <col min="10248" max="10249" width="10" style="15" customWidth="1"/>
    <col min="10250" max="10496" width="8.6328125" style="15"/>
    <col min="10497" max="10497" width="12.453125" style="15" customWidth="1"/>
    <col min="10498" max="10498" width="4.36328125" style="15" customWidth="1"/>
    <col min="10499" max="10500" width="2.1796875" style="15" customWidth="1"/>
    <col min="10501" max="10501" width="4.90625" style="15" customWidth="1"/>
    <col min="10502" max="10502" width="29.54296875" style="15" customWidth="1"/>
    <col min="10503" max="10503" width="2.1796875" style="15" customWidth="1"/>
    <col min="10504" max="10505" width="10" style="15" customWidth="1"/>
    <col min="10506" max="10752" width="8.6328125" style="15"/>
    <col min="10753" max="10753" width="12.453125" style="15" customWidth="1"/>
    <col min="10754" max="10754" width="4.36328125" style="15" customWidth="1"/>
    <col min="10755" max="10756" width="2.1796875" style="15" customWidth="1"/>
    <col min="10757" max="10757" width="4.90625" style="15" customWidth="1"/>
    <col min="10758" max="10758" width="29.54296875" style="15" customWidth="1"/>
    <col min="10759" max="10759" width="2.1796875" style="15" customWidth="1"/>
    <col min="10760" max="10761" width="10" style="15" customWidth="1"/>
    <col min="10762" max="11008" width="8.6328125" style="15"/>
    <col min="11009" max="11009" width="12.453125" style="15" customWidth="1"/>
    <col min="11010" max="11010" width="4.36328125" style="15" customWidth="1"/>
    <col min="11011" max="11012" width="2.1796875" style="15" customWidth="1"/>
    <col min="11013" max="11013" width="4.90625" style="15" customWidth="1"/>
    <col min="11014" max="11014" width="29.54296875" style="15" customWidth="1"/>
    <col min="11015" max="11015" width="2.1796875" style="15" customWidth="1"/>
    <col min="11016" max="11017" width="10" style="15" customWidth="1"/>
    <col min="11018" max="11264" width="8.6328125" style="15"/>
    <col min="11265" max="11265" width="12.453125" style="15" customWidth="1"/>
    <col min="11266" max="11266" width="4.36328125" style="15" customWidth="1"/>
    <col min="11267" max="11268" width="2.1796875" style="15" customWidth="1"/>
    <col min="11269" max="11269" width="4.90625" style="15" customWidth="1"/>
    <col min="11270" max="11270" width="29.54296875" style="15" customWidth="1"/>
    <col min="11271" max="11271" width="2.1796875" style="15" customWidth="1"/>
    <col min="11272" max="11273" width="10" style="15" customWidth="1"/>
    <col min="11274" max="11520" width="8.6328125" style="15"/>
    <col min="11521" max="11521" width="12.453125" style="15" customWidth="1"/>
    <col min="11522" max="11522" width="4.36328125" style="15" customWidth="1"/>
    <col min="11523" max="11524" width="2.1796875" style="15" customWidth="1"/>
    <col min="11525" max="11525" width="4.90625" style="15" customWidth="1"/>
    <col min="11526" max="11526" width="29.54296875" style="15" customWidth="1"/>
    <col min="11527" max="11527" width="2.1796875" style="15" customWidth="1"/>
    <col min="11528" max="11529" width="10" style="15" customWidth="1"/>
    <col min="11530" max="11776" width="8.6328125" style="15"/>
    <col min="11777" max="11777" width="12.453125" style="15" customWidth="1"/>
    <col min="11778" max="11778" width="4.36328125" style="15" customWidth="1"/>
    <col min="11779" max="11780" width="2.1796875" style="15" customWidth="1"/>
    <col min="11781" max="11781" width="4.90625" style="15" customWidth="1"/>
    <col min="11782" max="11782" width="29.54296875" style="15" customWidth="1"/>
    <col min="11783" max="11783" width="2.1796875" style="15" customWidth="1"/>
    <col min="11784" max="11785" width="10" style="15" customWidth="1"/>
    <col min="11786" max="12032" width="8.6328125" style="15"/>
    <col min="12033" max="12033" width="12.453125" style="15" customWidth="1"/>
    <col min="12034" max="12034" width="4.36328125" style="15" customWidth="1"/>
    <col min="12035" max="12036" width="2.1796875" style="15" customWidth="1"/>
    <col min="12037" max="12037" width="4.90625" style="15" customWidth="1"/>
    <col min="12038" max="12038" width="29.54296875" style="15" customWidth="1"/>
    <col min="12039" max="12039" width="2.1796875" style="15" customWidth="1"/>
    <col min="12040" max="12041" width="10" style="15" customWidth="1"/>
    <col min="12042" max="12288" width="8.6328125" style="15"/>
    <col min="12289" max="12289" width="12.453125" style="15" customWidth="1"/>
    <col min="12290" max="12290" width="4.36328125" style="15" customWidth="1"/>
    <col min="12291" max="12292" width="2.1796875" style="15" customWidth="1"/>
    <col min="12293" max="12293" width="4.90625" style="15" customWidth="1"/>
    <col min="12294" max="12294" width="29.54296875" style="15" customWidth="1"/>
    <col min="12295" max="12295" width="2.1796875" style="15" customWidth="1"/>
    <col min="12296" max="12297" width="10" style="15" customWidth="1"/>
    <col min="12298" max="12544" width="8.6328125" style="15"/>
    <col min="12545" max="12545" width="12.453125" style="15" customWidth="1"/>
    <col min="12546" max="12546" width="4.36328125" style="15" customWidth="1"/>
    <col min="12547" max="12548" width="2.1796875" style="15" customWidth="1"/>
    <col min="12549" max="12549" width="4.90625" style="15" customWidth="1"/>
    <col min="12550" max="12550" width="29.54296875" style="15" customWidth="1"/>
    <col min="12551" max="12551" width="2.1796875" style="15" customWidth="1"/>
    <col min="12552" max="12553" width="10" style="15" customWidth="1"/>
    <col min="12554" max="12800" width="8.6328125" style="15"/>
    <col min="12801" max="12801" width="12.453125" style="15" customWidth="1"/>
    <col min="12802" max="12802" width="4.36328125" style="15" customWidth="1"/>
    <col min="12803" max="12804" width="2.1796875" style="15" customWidth="1"/>
    <col min="12805" max="12805" width="4.90625" style="15" customWidth="1"/>
    <col min="12806" max="12806" width="29.54296875" style="15" customWidth="1"/>
    <col min="12807" max="12807" width="2.1796875" style="15" customWidth="1"/>
    <col min="12808" max="12809" width="10" style="15" customWidth="1"/>
    <col min="12810" max="13056" width="8.6328125" style="15"/>
    <col min="13057" max="13057" width="12.453125" style="15" customWidth="1"/>
    <col min="13058" max="13058" width="4.36328125" style="15" customWidth="1"/>
    <col min="13059" max="13060" width="2.1796875" style="15" customWidth="1"/>
    <col min="13061" max="13061" width="4.90625" style="15" customWidth="1"/>
    <col min="13062" max="13062" width="29.54296875" style="15" customWidth="1"/>
    <col min="13063" max="13063" width="2.1796875" style="15" customWidth="1"/>
    <col min="13064" max="13065" width="10" style="15" customWidth="1"/>
    <col min="13066" max="13312" width="8.6328125" style="15"/>
    <col min="13313" max="13313" width="12.453125" style="15" customWidth="1"/>
    <col min="13314" max="13314" width="4.36328125" style="15" customWidth="1"/>
    <col min="13315" max="13316" width="2.1796875" style="15" customWidth="1"/>
    <col min="13317" max="13317" width="4.90625" style="15" customWidth="1"/>
    <col min="13318" max="13318" width="29.54296875" style="15" customWidth="1"/>
    <col min="13319" max="13319" width="2.1796875" style="15" customWidth="1"/>
    <col min="13320" max="13321" width="10" style="15" customWidth="1"/>
    <col min="13322" max="13568" width="8.6328125" style="15"/>
    <col min="13569" max="13569" width="12.453125" style="15" customWidth="1"/>
    <col min="13570" max="13570" width="4.36328125" style="15" customWidth="1"/>
    <col min="13571" max="13572" width="2.1796875" style="15" customWidth="1"/>
    <col min="13573" max="13573" width="4.90625" style="15" customWidth="1"/>
    <col min="13574" max="13574" width="29.54296875" style="15" customWidth="1"/>
    <col min="13575" max="13575" width="2.1796875" style="15" customWidth="1"/>
    <col min="13576" max="13577" width="10" style="15" customWidth="1"/>
    <col min="13578" max="13824" width="8.6328125" style="15"/>
    <col min="13825" max="13825" width="12.453125" style="15" customWidth="1"/>
    <col min="13826" max="13826" width="4.36328125" style="15" customWidth="1"/>
    <col min="13827" max="13828" width="2.1796875" style="15" customWidth="1"/>
    <col min="13829" max="13829" width="4.90625" style="15" customWidth="1"/>
    <col min="13830" max="13830" width="29.54296875" style="15" customWidth="1"/>
    <col min="13831" max="13831" width="2.1796875" style="15" customWidth="1"/>
    <col min="13832" max="13833" width="10" style="15" customWidth="1"/>
    <col min="13834" max="14080" width="8.6328125" style="15"/>
    <col min="14081" max="14081" width="12.453125" style="15" customWidth="1"/>
    <col min="14082" max="14082" width="4.36328125" style="15" customWidth="1"/>
    <col min="14083" max="14084" width="2.1796875" style="15" customWidth="1"/>
    <col min="14085" max="14085" width="4.90625" style="15" customWidth="1"/>
    <col min="14086" max="14086" width="29.54296875" style="15" customWidth="1"/>
    <col min="14087" max="14087" width="2.1796875" style="15" customWidth="1"/>
    <col min="14088" max="14089" width="10" style="15" customWidth="1"/>
    <col min="14090" max="14336" width="8.6328125" style="15"/>
    <col min="14337" max="14337" width="12.453125" style="15" customWidth="1"/>
    <col min="14338" max="14338" width="4.36328125" style="15" customWidth="1"/>
    <col min="14339" max="14340" width="2.1796875" style="15" customWidth="1"/>
    <col min="14341" max="14341" width="4.90625" style="15" customWidth="1"/>
    <col min="14342" max="14342" width="29.54296875" style="15" customWidth="1"/>
    <col min="14343" max="14343" width="2.1796875" style="15" customWidth="1"/>
    <col min="14344" max="14345" width="10" style="15" customWidth="1"/>
    <col min="14346" max="14592" width="8.6328125" style="15"/>
    <col min="14593" max="14593" width="12.453125" style="15" customWidth="1"/>
    <col min="14594" max="14594" width="4.36328125" style="15" customWidth="1"/>
    <col min="14595" max="14596" width="2.1796875" style="15" customWidth="1"/>
    <col min="14597" max="14597" width="4.90625" style="15" customWidth="1"/>
    <col min="14598" max="14598" width="29.54296875" style="15" customWidth="1"/>
    <col min="14599" max="14599" width="2.1796875" style="15" customWidth="1"/>
    <col min="14600" max="14601" width="10" style="15" customWidth="1"/>
    <col min="14602" max="14848" width="8.6328125" style="15"/>
    <col min="14849" max="14849" width="12.453125" style="15" customWidth="1"/>
    <col min="14850" max="14850" width="4.36328125" style="15" customWidth="1"/>
    <col min="14851" max="14852" width="2.1796875" style="15" customWidth="1"/>
    <col min="14853" max="14853" width="4.90625" style="15" customWidth="1"/>
    <col min="14854" max="14854" width="29.54296875" style="15" customWidth="1"/>
    <col min="14855" max="14855" width="2.1796875" style="15" customWidth="1"/>
    <col min="14856" max="14857" width="10" style="15" customWidth="1"/>
    <col min="14858" max="15104" width="8.6328125" style="15"/>
    <col min="15105" max="15105" width="12.453125" style="15" customWidth="1"/>
    <col min="15106" max="15106" width="4.36328125" style="15" customWidth="1"/>
    <col min="15107" max="15108" width="2.1796875" style="15" customWidth="1"/>
    <col min="15109" max="15109" width="4.90625" style="15" customWidth="1"/>
    <col min="15110" max="15110" width="29.54296875" style="15" customWidth="1"/>
    <col min="15111" max="15111" width="2.1796875" style="15" customWidth="1"/>
    <col min="15112" max="15113" width="10" style="15" customWidth="1"/>
    <col min="15114" max="15360" width="8.6328125" style="15"/>
    <col min="15361" max="15361" width="12.453125" style="15" customWidth="1"/>
    <col min="15362" max="15362" width="4.36328125" style="15" customWidth="1"/>
    <col min="15363" max="15364" width="2.1796875" style="15" customWidth="1"/>
    <col min="15365" max="15365" width="4.90625" style="15" customWidth="1"/>
    <col min="15366" max="15366" width="29.54296875" style="15" customWidth="1"/>
    <col min="15367" max="15367" width="2.1796875" style="15" customWidth="1"/>
    <col min="15368" max="15369" width="10" style="15" customWidth="1"/>
    <col min="15370" max="15616" width="8.6328125" style="15"/>
    <col min="15617" max="15617" width="12.453125" style="15" customWidth="1"/>
    <col min="15618" max="15618" width="4.36328125" style="15" customWidth="1"/>
    <col min="15619" max="15620" width="2.1796875" style="15" customWidth="1"/>
    <col min="15621" max="15621" width="4.90625" style="15" customWidth="1"/>
    <col min="15622" max="15622" width="29.54296875" style="15" customWidth="1"/>
    <col min="15623" max="15623" width="2.1796875" style="15" customWidth="1"/>
    <col min="15624" max="15625" width="10" style="15" customWidth="1"/>
    <col min="15626" max="15872" width="8.6328125" style="15"/>
    <col min="15873" max="15873" width="12.453125" style="15" customWidth="1"/>
    <col min="15874" max="15874" width="4.36328125" style="15" customWidth="1"/>
    <col min="15875" max="15876" width="2.1796875" style="15" customWidth="1"/>
    <col min="15877" max="15877" width="4.90625" style="15" customWidth="1"/>
    <col min="15878" max="15878" width="29.54296875" style="15" customWidth="1"/>
    <col min="15879" max="15879" width="2.1796875" style="15" customWidth="1"/>
    <col min="15880" max="15881" width="10" style="15" customWidth="1"/>
    <col min="15882" max="16128" width="8.6328125" style="15"/>
    <col min="16129" max="16129" width="12.453125" style="15" customWidth="1"/>
    <col min="16130" max="16130" width="4.36328125" style="15" customWidth="1"/>
    <col min="16131" max="16132" width="2.1796875" style="15" customWidth="1"/>
    <col min="16133" max="16133" width="4.90625" style="15" customWidth="1"/>
    <col min="16134" max="16134" width="29.54296875" style="15" customWidth="1"/>
    <col min="16135" max="16135" width="2.1796875" style="15" customWidth="1"/>
    <col min="16136" max="16137" width="10" style="15" customWidth="1"/>
    <col min="16138" max="16384" width="8.6328125" style="15"/>
  </cols>
  <sheetData>
    <row r="1" spans="1:17" ht="14.25" customHeight="1">
      <c r="A1" s="51" t="s">
        <v>33</v>
      </c>
      <c r="B1" s="51"/>
      <c r="C1" s="51"/>
      <c r="D1" s="51"/>
      <c r="E1" s="51"/>
      <c r="F1" s="51"/>
      <c r="G1" s="51"/>
      <c r="H1" s="51"/>
      <c r="K1" s="52"/>
      <c r="L1" s="52"/>
      <c r="M1" s="52"/>
      <c r="N1" s="52"/>
      <c r="O1" s="52"/>
      <c r="P1" s="52"/>
      <c r="Q1" s="52"/>
    </row>
    <row r="2" spans="1:17">
      <c r="A2" s="51" t="s">
        <v>34</v>
      </c>
      <c r="B2" s="51"/>
      <c r="C2" s="51"/>
      <c r="D2" s="51"/>
      <c r="E2" s="51"/>
      <c r="F2" s="51"/>
      <c r="G2" s="51"/>
      <c r="H2" s="51"/>
    </row>
    <row r="3" spans="1:17">
      <c r="A3" s="53" t="s">
        <v>89</v>
      </c>
      <c r="B3" s="53"/>
      <c r="C3" s="53"/>
      <c r="D3" s="53"/>
      <c r="E3" s="53"/>
      <c r="F3" s="53"/>
      <c r="G3" s="53"/>
      <c r="H3" s="53"/>
    </row>
    <row r="4" spans="1:17">
      <c r="F4" s="16"/>
      <c r="H4" s="17" t="s">
        <v>35</v>
      </c>
    </row>
    <row r="5" spans="1:17">
      <c r="A5" s="18"/>
      <c r="B5" s="18"/>
      <c r="C5" s="18"/>
      <c r="D5" s="18"/>
      <c r="E5" s="18"/>
      <c r="F5" s="18"/>
      <c r="G5" s="18"/>
      <c r="H5" s="18"/>
    </row>
    <row r="6" spans="1:17" ht="60.75" customHeight="1">
      <c r="B6" s="19" t="s">
        <v>36</v>
      </c>
      <c r="C6" s="19" t="s">
        <v>37</v>
      </c>
      <c r="D6" s="19" t="s">
        <v>38</v>
      </c>
      <c r="E6" s="20" t="s">
        <v>39</v>
      </c>
      <c r="F6" s="20" t="s">
        <v>40</v>
      </c>
      <c r="G6" s="20" t="s">
        <v>41</v>
      </c>
      <c r="H6" s="20" t="s">
        <v>42</v>
      </c>
    </row>
    <row r="7" spans="1:17" ht="15" customHeight="1">
      <c r="B7" s="21"/>
      <c r="C7" s="22" t="s">
        <v>43</v>
      </c>
      <c r="D7" s="23" t="s">
        <v>44</v>
      </c>
      <c r="E7" s="23" t="s">
        <v>45</v>
      </c>
      <c r="F7" s="23" t="s">
        <v>46</v>
      </c>
      <c r="G7" s="23" t="s">
        <v>47</v>
      </c>
      <c r="H7" s="23" t="s">
        <v>48</v>
      </c>
    </row>
    <row r="8" spans="1:17">
      <c r="B8" s="24">
        <v>1</v>
      </c>
      <c r="C8" s="25" t="s">
        <v>49</v>
      </c>
      <c r="D8" s="15" t="s">
        <v>49</v>
      </c>
      <c r="E8" s="26">
        <f>Prepaid!R20</f>
        <v>15161.892307692307</v>
      </c>
      <c r="F8" s="27" t="s">
        <v>50</v>
      </c>
      <c r="G8" s="28">
        <f>'[1]Act Att-H'!$I$174</f>
        <v>0.94026910793059781</v>
      </c>
      <c r="H8" s="29">
        <f t="shared" ref="H8:H32" si="0">G8*E8</f>
        <v>14256.25895469364</v>
      </c>
      <c r="M8" s="25"/>
    </row>
    <row r="9" spans="1:17" ht="15" customHeight="1">
      <c r="B9" s="24">
        <v>2</v>
      </c>
      <c r="C9" s="25" t="s">
        <v>51</v>
      </c>
      <c r="D9" s="15" t="s">
        <v>52</v>
      </c>
      <c r="E9" s="30">
        <f>Prepaid!R21+Prepaid!R22</f>
        <v>109263.45458974363</v>
      </c>
      <c r="F9" s="27" t="s">
        <v>50</v>
      </c>
      <c r="G9" s="28">
        <f>'[1]Act Att-H'!$I$174</f>
        <v>0.94026910793059781</v>
      </c>
      <c r="H9" s="31">
        <f t="shared" si="0"/>
        <v>102737.05097651362</v>
      </c>
      <c r="M9" s="25"/>
    </row>
    <row r="10" spans="1:17" ht="15" customHeight="1">
      <c r="B10" s="24">
        <v>3</v>
      </c>
      <c r="C10" s="25" t="s">
        <v>53</v>
      </c>
      <c r="D10" s="15" t="s">
        <v>54</v>
      </c>
      <c r="E10" s="30">
        <f>Prepaid!R3</f>
        <v>5298.6639102564113</v>
      </c>
      <c r="F10" s="27" t="s">
        <v>55</v>
      </c>
      <c r="G10" s="28">
        <f>'[1]Act Att-H'!$I$191</f>
        <v>8.3563690936576104E-2</v>
      </c>
      <c r="H10" s="31">
        <f t="shared" si="0"/>
        <v>442.7759133734566</v>
      </c>
      <c r="M10" s="25"/>
    </row>
    <row r="11" spans="1:17" ht="15" customHeight="1">
      <c r="B11" s="24">
        <v>4</v>
      </c>
      <c r="C11" s="25" t="s">
        <v>56</v>
      </c>
      <c r="D11" s="15" t="s">
        <v>57</v>
      </c>
      <c r="E11" s="30">
        <f>Prepaid!R8</f>
        <v>4187.4934615384627</v>
      </c>
      <c r="F11" s="27" t="s">
        <v>55</v>
      </c>
      <c r="G11" s="28">
        <f>'[1]Act Att-H'!$I$191</f>
        <v>8.3563690936576104E-2</v>
      </c>
      <c r="H11" s="31">
        <f t="shared" si="0"/>
        <v>349.92240941893334</v>
      </c>
      <c r="M11" s="25"/>
    </row>
    <row r="12" spans="1:17" ht="15" customHeight="1">
      <c r="B12" s="24">
        <v>5</v>
      </c>
      <c r="C12" s="25" t="s">
        <v>6</v>
      </c>
      <c r="D12" s="15" t="s">
        <v>58</v>
      </c>
      <c r="E12" s="30">
        <f>Prepaid!R4</f>
        <v>3645.4195217948718</v>
      </c>
      <c r="F12" s="27" t="s">
        <v>55</v>
      </c>
      <c r="G12" s="28">
        <f>'[1]Act Att-H'!$I$191</f>
        <v>8.3563690936576104E-2</v>
      </c>
      <c r="H12" s="31">
        <f t="shared" si="0"/>
        <v>304.62471025342774</v>
      </c>
      <c r="M12" s="25"/>
    </row>
    <row r="13" spans="1:17" ht="15" customHeight="1">
      <c r="B13" s="24">
        <v>6</v>
      </c>
      <c r="C13" s="25" t="s">
        <v>7</v>
      </c>
      <c r="D13" s="15" t="s">
        <v>59</v>
      </c>
      <c r="E13" s="30">
        <f>Prepaid!R5</f>
        <v>2639.9534269230762</v>
      </c>
      <c r="F13" s="27" t="s">
        <v>60</v>
      </c>
      <c r="G13" s="28">
        <v>0</v>
      </c>
      <c r="H13" s="31">
        <f t="shared" si="0"/>
        <v>0</v>
      </c>
      <c r="M13" s="25"/>
    </row>
    <row r="14" spans="1:17" ht="15" customHeight="1">
      <c r="B14" s="24">
        <v>7</v>
      </c>
      <c r="C14" s="25" t="s">
        <v>61</v>
      </c>
      <c r="D14" s="15" t="s">
        <v>62</v>
      </c>
      <c r="E14" s="30">
        <f>Prepaid!R7</f>
        <v>137397.86178461544</v>
      </c>
      <c r="F14" s="27" t="s">
        <v>60</v>
      </c>
      <c r="G14" s="28">
        <v>0</v>
      </c>
      <c r="H14" s="31">
        <f t="shared" si="0"/>
        <v>0</v>
      </c>
      <c r="M14" s="25"/>
    </row>
    <row r="15" spans="1:17" ht="15" customHeight="1">
      <c r="B15" s="24">
        <v>8</v>
      </c>
      <c r="C15" s="25" t="s">
        <v>9</v>
      </c>
      <c r="D15" s="15" t="s">
        <v>63</v>
      </c>
      <c r="E15" s="30">
        <f>Prepaid!R6</f>
        <v>189739.90411282057</v>
      </c>
      <c r="F15" s="27" t="s">
        <v>55</v>
      </c>
      <c r="G15" s="28">
        <f>'[1]Act Att-H'!$I$191</f>
        <v>8.3563690936576104E-2</v>
      </c>
      <c r="H15" s="31">
        <f t="shared" si="0"/>
        <v>15855.366705619324</v>
      </c>
      <c r="M15" s="25"/>
    </row>
    <row r="16" spans="1:17" ht="15" customHeight="1">
      <c r="B16" s="24">
        <v>9</v>
      </c>
      <c r="C16" s="25" t="s">
        <v>64</v>
      </c>
      <c r="D16" s="15" t="s">
        <v>65</v>
      </c>
      <c r="E16" s="30">
        <v>0</v>
      </c>
      <c r="F16" s="27" t="s">
        <v>55</v>
      </c>
      <c r="G16" s="28">
        <f>'[1]Act Att-H'!$I$191</f>
        <v>8.3563690936576104E-2</v>
      </c>
      <c r="H16" s="31">
        <f t="shared" si="0"/>
        <v>0</v>
      </c>
      <c r="M16" s="25"/>
    </row>
    <row r="17" spans="2:13">
      <c r="B17" s="24">
        <v>10</v>
      </c>
      <c r="C17" s="25" t="s">
        <v>66</v>
      </c>
      <c r="D17" s="15" t="s">
        <v>67</v>
      </c>
      <c r="E17" s="30">
        <f>Prepaid!R27</f>
        <v>679125.76923076925</v>
      </c>
      <c r="F17" s="27" t="s">
        <v>60</v>
      </c>
      <c r="G17" s="28">
        <v>0</v>
      </c>
      <c r="H17" s="31">
        <f t="shared" si="0"/>
        <v>0</v>
      </c>
      <c r="M17" s="25"/>
    </row>
    <row r="18" spans="2:13">
      <c r="B18" s="24">
        <v>11</v>
      </c>
      <c r="C18" s="32" t="s">
        <v>68</v>
      </c>
      <c r="D18" s="33" t="s">
        <v>69</v>
      </c>
      <c r="E18" s="30">
        <f>Prepaid!R13+Prepaid!R14</f>
        <v>25993.130000000005</v>
      </c>
      <c r="F18" s="34" t="s">
        <v>60</v>
      </c>
      <c r="G18" s="28">
        <f t="shared" ref="G18:G32" si="1">IF(F18=0,0, IF(F18="NA", NA, IF(F18="TP",TP, IF(F18="TE",TE,IF(F18="CE",CE,IF(F18="WS",WS,IF(F18="DA",DA, IF(F18="NP",NP))))))))</f>
        <v>0</v>
      </c>
      <c r="H18" s="31">
        <f t="shared" si="0"/>
        <v>0</v>
      </c>
      <c r="L18" s="25"/>
      <c r="M18" s="25"/>
    </row>
    <row r="19" spans="2:13">
      <c r="B19" s="24">
        <v>12</v>
      </c>
      <c r="C19" s="32" t="s">
        <v>68</v>
      </c>
      <c r="D19" s="33" t="s">
        <v>70</v>
      </c>
      <c r="E19" s="30">
        <f>Prepaid!R16</f>
        <v>796.9569230769232</v>
      </c>
      <c r="F19" s="34" t="s">
        <v>60</v>
      </c>
      <c r="G19" s="28">
        <f t="shared" si="1"/>
        <v>0</v>
      </c>
      <c r="H19" s="31">
        <f t="shared" si="0"/>
        <v>0</v>
      </c>
      <c r="L19" s="25"/>
      <c r="M19" s="25"/>
    </row>
    <row r="20" spans="2:13">
      <c r="B20" s="24">
        <v>13</v>
      </c>
      <c r="C20" s="32" t="s">
        <v>68</v>
      </c>
      <c r="D20" s="33" t="s">
        <v>71</v>
      </c>
      <c r="E20" s="30">
        <f>Prepaid!R15</f>
        <v>879.62538461538452</v>
      </c>
      <c r="F20" s="34" t="s">
        <v>60</v>
      </c>
      <c r="G20" s="28">
        <f t="shared" si="1"/>
        <v>0</v>
      </c>
      <c r="H20" s="31">
        <f t="shared" si="0"/>
        <v>0</v>
      </c>
      <c r="L20" s="25"/>
      <c r="M20" s="25"/>
    </row>
    <row r="21" spans="2:13">
      <c r="B21" s="24">
        <v>14</v>
      </c>
      <c r="C21" s="32" t="s">
        <v>72</v>
      </c>
      <c r="D21" s="33" t="s">
        <v>73</v>
      </c>
      <c r="E21" s="30">
        <v>0</v>
      </c>
      <c r="F21" s="34" t="s">
        <v>60</v>
      </c>
      <c r="G21" s="28">
        <f t="shared" si="1"/>
        <v>0</v>
      </c>
      <c r="H21" s="31">
        <f t="shared" si="0"/>
        <v>0</v>
      </c>
      <c r="L21" s="25"/>
      <c r="M21" s="25"/>
    </row>
    <row r="22" spans="2:13">
      <c r="B22" s="24">
        <v>15</v>
      </c>
      <c r="C22" s="32" t="s">
        <v>74</v>
      </c>
      <c r="D22" s="33" t="s">
        <v>75</v>
      </c>
      <c r="E22" s="30">
        <f>Prepaid!R26</f>
        <v>473954.46153846156</v>
      </c>
      <c r="F22" s="34" t="s">
        <v>60</v>
      </c>
      <c r="G22" s="28">
        <f t="shared" si="1"/>
        <v>0</v>
      </c>
      <c r="H22" s="31">
        <f t="shared" si="0"/>
        <v>0</v>
      </c>
      <c r="J22" s="35"/>
      <c r="L22" s="25"/>
      <c r="M22" s="25"/>
    </row>
    <row r="23" spans="2:13">
      <c r="B23" s="24">
        <v>16</v>
      </c>
      <c r="C23" s="32" t="s">
        <v>76</v>
      </c>
      <c r="D23" s="33" t="s">
        <v>77</v>
      </c>
      <c r="E23" s="30">
        <f>Prepaid!R25</f>
        <v>34308.131153846152</v>
      </c>
      <c r="F23" s="34" t="s">
        <v>60</v>
      </c>
      <c r="G23" s="28">
        <f t="shared" si="1"/>
        <v>0</v>
      </c>
      <c r="H23" s="31">
        <f t="shared" si="0"/>
        <v>0</v>
      </c>
      <c r="L23" s="25"/>
      <c r="M23" s="25"/>
    </row>
    <row r="24" spans="2:13">
      <c r="B24" s="24">
        <v>17</v>
      </c>
      <c r="C24" s="32"/>
      <c r="D24" s="33"/>
      <c r="E24" s="30"/>
      <c r="F24" s="34"/>
      <c r="G24" s="28">
        <f t="shared" si="1"/>
        <v>0</v>
      </c>
      <c r="H24" s="31">
        <f t="shared" si="0"/>
        <v>0</v>
      </c>
      <c r="L24" s="25"/>
      <c r="M24" s="25"/>
    </row>
    <row r="25" spans="2:13">
      <c r="B25" s="24">
        <v>18</v>
      </c>
      <c r="C25" s="32"/>
      <c r="D25" s="33"/>
      <c r="E25" s="30">
        <v>0</v>
      </c>
      <c r="F25" s="34"/>
      <c r="G25" s="28">
        <f t="shared" si="1"/>
        <v>0</v>
      </c>
      <c r="H25" s="31">
        <f t="shared" si="0"/>
        <v>0</v>
      </c>
      <c r="L25" s="25"/>
      <c r="M25" s="25"/>
    </row>
    <row r="26" spans="2:13">
      <c r="B26" s="24">
        <v>19</v>
      </c>
      <c r="C26" s="32"/>
      <c r="D26" s="33"/>
      <c r="E26" s="30">
        <v>0</v>
      </c>
      <c r="F26" s="34"/>
      <c r="G26" s="28">
        <f t="shared" si="1"/>
        <v>0</v>
      </c>
      <c r="H26" s="31">
        <f t="shared" si="0"/>
        <v>0</v>
      </c>
      <c r="L26" s="25"/>
      <c r="M26" s="25"/>
    </row>
    <row r="27" spans="2:13">
      <c r="B27" s="24">
        <v>20</v>
      </c>
      <c r="C27" s="32"/>
      <c r="D27" s="33"/>
      <c r="E27" s="30">
        <v>0</v>
      </c>
      <c r="F27" s="34"/>
      <c r="G27" s="28">
        <f t="shared" si="1"/>
        <v>0</v>
      </c>
      <c r="H27" s="31">
        <f t="shared" si="0"/>
        <v>0</v>
      </c>
      <c r="J27" s="35"/>
      <c r="L27" s="25"/>
      <c r="M27" s="25"/>
    </row>
    <row r="28" spans="2:13">
      <c r="B28" s="24">
        <v>21</v>
      </c>
      <c r="C28" s="32"/>
      <c r="D28" s="33"/>
      <c r="E28" s="30">
        <v>0</v>
      </c>
      <c r="F28" s="34"/>
      <c r="G28" s="28">
        <f t="shared" si="1"/>
        <v>0</v>
      </c>
      <c r="H28" s="31">
        <f t="shared" si="0"/>
        <v>0</v>
      </c>
      <c r="I28" s="35"/>
      <c r="L28" s="25"/>
      <c r="M28" s="25"/>
    </row>
    <row r="29" spans="2:13">
      <c r="B29" s="24">
        <v>22</v>
      </c>
      <c r="C29" s="32"/>
      <c r="D29" s="33"/>
      <c r="E29" s="30">
        <v>0</v>
      </c>
      <c r="F29" s="34"/>
      <c r="G29" s="28">
        <f t="shared" si="1"/>
        <v>0</v>
      </c>
      <c r="H29" s="31">
        <f t="shared" si="0"/>
        <v>0</v>
      </c>
      <c r="I29" s="35"/>
      <c r="L29" s="25"/>
      <c r="M29" s="25"/>
    </row>
    <row r="30" spans="2:13">
      <c r="B30" s="24">
        <v>23</v>
      </c>
      <c r="C30" s="32"/>
      <c r="D30" s="33"/>
      <c r="E30" s="30">
        <v>0</v>
      </c>
      <c r="F30" s="34"/>
      <c r="G30" s="28">
        <f t="shared" si="1"/>
        <v>0</v>
      </c>
      <c r="H30" s="31">
        <f t="shared" si="0"/>
        <v>0</v>
      </c>
      <c r="I30" s="35"/>
      <c r="L30" s="25"/>
      <c r="M30" s="25"/>
    </row>
    <row r="31" spans="2:13">
      <c r="B31" s="24">
        <v>24</v>
      </c>
      <c r="C31" s="32"/>
      <c r="D31" s="33"/>
      <c r="E31" s="30">
        <v>0</v>
      </c>
      <c r="F31" s="34"/>
      <c r="G31" s="28">
        <f t="shared" si="1"/>
        <v>0</v>
      </c>
      <c r="H31" s="31">
        <f t="shared" si="0"/>
        <v>0</v>
      </c>
      <c r="I31" s="35"/>
      <c r="L31" s="25"/>
      <c r="M31" s="25"/>
    </row>
    <row r="32" spans="2:13">
      <c r="B32" s="24">
        <v>25</v>
      </c>
      <c r="C32" s="32"/>
      <c r="D32" s="33"/>
      <c r="E32" s="30">
        <v>0</v>
      </c>
      <c r="F32" s="34"/>
      <c r="G32" s="28">
        <f t="shared" si="1"/>
        <v>0</v>
      </c>
      <c r="H32" s="31">
        <f t="shared" si="0"/>
        <v>0</v>
      </c>
      <c r="I32" s="35"/>
      <c r="L32" s="25"/>
      <c r="M32" s="25"/>
    </row>
    <row r="33" spans="2:9">
      <c r="B33" s="24">
        <v>26</v>
      </c>
      <c r="C33" s="36" t="s">
        <v>78</v>
      </c>
      <c r="D33" s="36" t="s">
        <v>79</v>
      </c>
      <c r="E33" s="37">
        <f>SUM(E8:E32)</f>
        <v>1682392.7173461537</v>
      </c>
      <c r="F33" s="38"/>
      <c r="G33" s="39"/>
      <c r="H33" s="40">
        <f>SUM(H8:H32)</f>
        <v>133945.9996698724</v>
      </c>
      <c r="I33" s="35"/>
    </row>
    <row r="34" spans="2:9">
      <c r="B34" s="24">
        <v>27</v>
      </c>
      <c r="C34" s="15" t="s">
        <v>80</v>
      </c>
      <c r="D34" s="41"/>
      <c r="E34" s="42">
        <v>1682392.7692307692</v>
      </c>
      <c r="F34" s="43"/>
      <c r="G34" s="43"/>
      <c r="H34" s="43"/>
      <c r="I34" s="35"/>
    </row>
    <row r="35" spans="2:9">
      <c r="B35" s="24">
        <v>28</v>
      </c>
      <c r="C35" s="15" t="s">
        <v>81</v>
      </c>
      <c r="D35" s="41"/>
      <c r="E35" s="37">
        <f>E34-E33</f>
        <v>5.1884615560993552E-2</v>
      </c>
      <c r="F35" s="43"/>
      <c r="G35" s="43"/>
      <c r="H35" s="43"/>
      <c r="I35" s="35"/>
    </row>
    <row r="36" spans="2:9">
      <c r="B36" s="24"/>
      <c r="H36" s="35"/>
    </row>
    <row r="37" spans="2:9">
      <c r="B37" s="24"/>
      <c r="H37" s="35"/>
    </row>
    <row r="38" spans="2:9">
      <c r="B38" s="44" t="s">
        <v>82</v>
      </c>
      <c r="H38" s="35"/>
    </row>
    <row r="39" spans="2:9">
      <c r="B39" s="24" t="s">
        <v>83</v>
      </c>
      <c r="C39" s="15" t="s">
        <v>84</v>
      </c>
      <c r="H39" s="35"/>
    </row>
    <row r="40" spans="2:9" ht="147" customHeight="1">
      <c r="B40" s="45" t="s">
        <v>85</v>
      </c>
      <c r="C40" s="50" t="s">
        <v>86</v>
      </c>
      <c r="D40" s="50"/>
      <c r="E40" s="50"/>
      <c r="F40" s="50"/>
      <c r="G40" s="50"/>
      <c r="H40" s="50"/>
    </row>
    <row r="41" spans="2:9" ht="26.25" customHeight="1">
      <c r="B41" s="45" t="s">
        <v>87</v>
      </c>
      <c r="C41" s="50" t="s">
        <v>88</v>
      </c>
      <c r="D41" s="50"/>
      <c r="E41" s="50"/>
      <c r="F41" s="50"/>
      <c r="G41" s="50"/>
      <c r="H41" s="50"/>
    </row>
    <row r="42" spans="2:9">
      <c r="B42" s="24"/>
    </row>
    <row r="43" spans="2:9">
      <c r="B43" s="24"/>
      <c r="C43" s="47"/>
    </row>
  </sheetData>
  <mergeCells count="6">
    <mergeCell ref="C41:H41"/>
    <mergeCell ref="A1:H1"/>
    <mergeCell ref="K1:Q1"/>
    <mergeCell ref="A2:H2"/>
    <mergeCell ref="A3:H3"/>
    <mergeCell ref="C40:H40"/>
  </mergeCells>
  <printOptions horizontalCentered="1"/>
  <pageMargins left="0.75" right="0.75" top="1" bottom="1" header="0.5" footer="0.5"/>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F4E4-2381-497B-8F48-A120B0E53C0C}">
  <dimension ref="A1:Y34"/>
  <sheetViews>
    <sheetView topLeftCell="B1" workbookViewId="0">
      <pane ySplit="8" topLeftCell="A9" activePane="bottomLeft" state="frozen"/>
      <selection pane="bottomLeft" activeCell="R25" sqref="R25"/>
    </sheetView>
  </sheetViews>
  <sheetFormatPr defaultRowHeight="14.5"/>
  <cols>
    <col min="1" max="1" width="20.54296875" bestFit="1" customWidth="1"/>
    <col min="2" max="2" width="6" bestFit="1" customWidth="1"/>
    <col min="3" max="3" width="16.453125" customWidth="1"/>
    <col min="4" max="4" width="32.08984375" customWidth="1"/>
    <col min="5" max="10" width="12.90625" bestFit="1" customWidth="1"/>
    <col min="11" max="18" width="13.6328125" bestFit="1" customWidth="1"/>
    <col min="19" max="19" width="10.1796875" bestFit="1" customWidth="1"/>
    <col min="20" max="20" width="8.08984375" customWidth="1"/>
  </cols>
  <sheetData>
    <row r="1" spans="1:25">
      <c r="E1" s="1">
        <v>44926</v>
      </c>
      <c r="F1" s="1">
        <v>44957</v>
      </c>
      <c r="G1" s="1">
        <v>44985</v>
      </c>
      <c r="H1" s="1">
        <v>45016</v>
      </c>
      <c r="I1" s="1">
        <v>45046</v>
      </c>
      <c r="J1" s="1">
        <v>45077</v>
      </c>
      <c r="K1" s="1">
        <v>45107</v>
      </c>
      <c r="L1" s="1">
        <v>45138</v>
      </c>
      <c r="M1" s="1">
        <v>45169</v>
      </c>
      <c r="N1" s="1">
        <v>45199</v>
      </c>
      <c r="O1" s="1">
        <v>45230</v>
      </c>
      <c r="P1" s="1">
        <v>45260</v>
      </c>
      <c r="Q1" s="1">
        <v>45291</v>
      </c>
      <c r="R1" s="2" t="s">
        <v>0</v>
      </c>
      <c r="S1" s="49"/>
      <c r="T1" s="49"/>
      <c r="U1" s="49"/>
      <c r="V1" s="49"/>
      <c r="W1" s="49"/>
      <c r="X1" s="49"/>
      <c r="Y1" s="49"/>
    </row>
    <row r="2" spans="1:25">
      <c r="A2" s="2" t="s">
        <v>1</v>
      </c>
    </row>
    <row r="3" spans="1:25">
      <c r="A3" t="s">
        <v>2</v>
      </c>
      <c r="B3">
        <v>50502</v>
      </c>
      <c r="C3" s="3" t="s">
        <v>3</v>
      </c>
      <c r="D3" s="4" t="s">
        <v>4</v>
      </c>
      <c r="E3" s="5">
        <v>5246.9316666666691</v>
      </c>
      <c r="F3" s="5">
        <v>4372.54</v>
      </c>
      <c r="G3" s="5">
        <v>3498.1483333333358</v>
      </c>
      <c r="H3" s="5">
        <v>2623.7566666666689</v>
      </c>
      <c r="I3" s="5">
        <v>1749.3650000000021</v>
      </c>
      <c r="J3" s="5">
        <v>874.97333333333529</v>
      </c>
      <c r="K3" s="5">
        <v>0</v>
      </c>
      <c r="L3" s="5">
        <v>10895.8</v>
      </c>
      <c r="M3" s="5">
        <v>9905.2800000000007</v>
      </c>
      <c r="N3" s="5">
        <v>8914.75</v>
      </c>
      <c r="O3" s="5">
        <v>7924.2216666666682</v>
      </c>
      <c r="P3" s="5">
        <v>6933.694166666668</v>
      </c>
      <c r="Q3" s="5">
        <v>5943.17</v>
      </c>
      <c r="R3" s="6">
        <v>5298.6639102564113</v>
      </c>
    </row>
    <row r="4" spans="1:25">
      <c r="A4" t="s">
        <v>2</v>
      </c>
      <c r="B4">
        <v>50502</v>
      </c>
      <c r="C4" s="4" t="s">
        <v>5</v>
      </c>
      <c r="D4" s="4" t="s">
        <v>6</v>
      </c>
      <c r="E4" s="5">
        <v>3160.7939666666698</v>
      </c>
      <c r="F4" s="5">
        <v>2810.7148000000002</v>
      </c>
      <c r="G4" s="5">
        <v>2459.3735166666688</v>
      </c>
      <c r="H4" s="5">
        <v>2108.0341666666691</v>
      </c>
      <c r="I4" s="5">
        <v>1756.6948166666687</v>
      </c>
      <c r="J4" s="5">
        <v>1405.3554666666687</v>
      </c>
      <c r="K4" s="5">
        <v>1054.0161166666685</v>
      </c>
      <c r="L4" s="5">
        <v>702.67579999999998</v>
      </c>
      <c r="M4" s="5">
        <v>351.33500000000004</v>
      </c>
      <c r="N4" s="5">
        <v>0</v>
      </c>
      <c r="O4" s="5">
        <v>11579.868200000001</v>
      </c>
      <c r="P4" s="5">
        <v>10527.152733333314</v>
      </c>
      <c r="Q4" s="5">
        <v>9474.4392000000007</v>
      </c>
      <c r="R4" s="6">
        <v>3645.4195217948718</v>
      </c>
      <c r="S4" s="48"/>
    </row>
    <row r="5" spans="1:25">
      <c r="A5" t="s">
        <v>2</v>
      </c>
      <c r="B5">
        <v>50502</v>
      </c>
      <c r="C5" s="3" t="s">
        <v>5</v>
      </c>
      <c r="D5" s="3" t="s">
        <v>7</v>
      </c>
      <c r="E5" s="5">
        <v>2291.0201999999999</v>
      </c>
      <c r="F5" s="5">
        <v>2035.3452000000002</v>
      </c>
      <c r="G5" s="5">
        <v>1780.9256500000015</v>
      </c>
      <c r="H5" s="5">
        <v>1526.5075000000013</v>
      </c>
      <c r="I5" s="5">
        <v>1272.0893500000013</v>
      </c>
      <c r="J5" s="5">
        <v>1017.6712000000012</v>
      </c>
      <c r="K5" s="5">
        <v>763.25305000000128</v>
      </c>
      <c r="L5" s="5">
        <v>508.83419999999995</v>
      </c>
      <c r="M5" s="5">
        <v>254.41499999999999</v>
      </c>
      <c r="N5" s="5">
        <v>0</v>
      </c>
      <c r="O5" s="5">
        <v>8385.4218000000001</v>
      </c>
      <c r="P5" s="5">
        <v>7623.1105999999854</v>
      </c>
      <c r="Q5" s="5">
        <v>6860.8008</v>
      </c>
      <c r="R5" s="6">
        <v>2639.9534269230762</v>
      </c>
      <c r="S5" s="48"/>
    </row>
    <row r="6" spans="1:25">
      <c r="A6" t="s">
        <v>2</v>
      </c>
      <c r="B6">
        <v>50502</v>
      </c>
      <c r="C6" s="4" t="s">
        <v>8</v>
      </c>
      <c r="D6" s="4" t="s">
        <v>9</v>
      </c>
      <c r="E6" s="5">
        <v>244858.88666666701</v>
      </c>
      <c r="F6" s="5">
        <v>217652.34279999998</v>
      </c>
      <c r="G6" s="5">
        <v>190445.80140000003</v>
      </c>
      <c r="H6" s="5">
        <v>163239.25806666687</v>
      </c>
      <c r="I6" s="5">
        <v>136032.71473333315</v>
      </c>
      <c r="J6" s="5">
        <v>108826.17139999999</v>
      </c>
      <c r="K6" s="5">
        <v>81619.628066666861</v>
      </c>
      <c r="L6" s="5">
        <v>54413.082800000004</v>
      </c>
      <c r="M6" s="5">
        <v>27206.541400000002</v>
      </c>
      <c r="N6" s="5">
        <v>0</v>
      </c>
      <c r="O6" s="5">
        <v>455518.91906666686</v>
      </c>
      <c r="P6" s="5">
        <v>414108.10806666693</v>
      </c>
      <c r="Q6" s="5">
        <v>372697.29900000006</v>
      </c>
      <c r="R6" s="6">
        <v>189739.90411282057</v>
      </c>
      <c r="S6" s="48"/>
    </row>
    <row r="7" spans="1:25">
      <c r="A7" t="s">
        <v>2</v>
      </c>
      <c r="B7">
        <v>50502</v>
      </c>
      <c r="C7" s="4" t="s">
        <v>8</v>
      </c>
      <c r="D7" s="4" t="s">
        <v>10</v>
      </c>
      <c r="E7" s="5">
        <v>177311.61</v>
      </c>
      <c r="F7" s="5">
        <v>157610.31719999999</v>
      </c>
      <c r="G7" s="5">
        <v>137909.02859999999</v>
      </c>
      <c r="H7" s="5">
        <v>118207.73860000013</v>
      </c>
      <c r="I7" s="5">
        <v>98506.448599999858</v>
      </c>
      <c r="J7" s="5">
        <v>78805.158599999995</v>
      </c>
      <c r="K7" s="5">
        <v>59103.868600000133</v>
      </c>
      <c r="L7" s="5">
        <v>39402.5772</v>
      </c>
      <c r="M7" s="5">
        <v>19701.2886</v>
      </c>
      <c r="N7" s="5">
        <v>0</v>
      </c>
      <c r="O7" s="5">
        <v>329858.52760000015</v>
      </c>
      <c r="P7" s="5">
        <v>299871.38860000012</v>
      </c>
      <c r="Q7" s="5">
        <v>269884.25099999999</v>
      </c>
      <c r="R7" s="6">
        <v>137397.86178461544</v>
      </c>
      <c r="S7" s="48"/>
    </row>
    <row r="8" spans="1:25">
      <c r="A8" s="7" t="s">
        <v>2</v>
      </c>
      <c r="B8" s="7">
        <v>50502</v>
      </c>
      <c r="C8" s="8" t="s">
        <v>3</v>
      </c>
      <c r="D8" s="8" t="s">
        <v>11</v>
      </c>
      <c r="E8" s="9">
        <v>3325.527500000002</v>
      </c>
      <c r="F8" s="10">
        <v>2771.34</v>
      </c>
      <c r="G8" s="10">
        <v>2217.1425000000017</v>
      </c>
      <c r="H8" s="10">
        <v>1662.9500000000016</v>
      </c>
      <c r="I8" s="10">
        <v>1108.7575000000015</v>
      </c>
      <c r="J8" s="10">
        <v>554.56500000000153</v>
      </c>
      <c r="K8" s="10">
        <v>0</v>
      </c>
      <c r="L8" s="10">
        <v>9230.75</v>
      </c>
      <c r="M8" s="10">
        <v>8391.59</v>
      </c>
      <c r="N8" s="10">
        <v>7552.44</v>
      </c>
      <c r="O8" s="10">
        <v>6713.2758333333368</v>
      </c>
      <c r="P8" s="10">
        <v>5874.1166666666704</v>
      </c>
      <c r="Q8" s="10">
        <v>5034.96</v>
      </c>
      <c r="R8" s="11">
        <v>4187.4934615384627</v>
      </c>
    </row>
    <row r="9" spans="1:25">
      <c r="E9" s="12">
        <v>436194.77000000037</v>
      </c>
      <c r="F9" s="12">
        <v>387252.60000000003</v>
      </c>
      <c r="G9" s="12">
        <v>338310.42000000004</v>
      </c>
      <c r="H9" s="12">
        <v>289368.24500000034</v>
      </c>
      <c r="I9" s="12">
        <v>240426.06999999969</v>
      </c>
      <c r="J9" s="12">
        <v>191483.89499999999</v>
      </c>
      <c r="K9" s="12">
        <v>142540.76583333366</v>
      </c>
      <c r="L9" s="12">
        <v>115153.72</v>
      </c>
      <c r="M9" s="12">
        <v>65810.45</v>
      </c>
      <c r="N9" s="12">
        <v>16467.189999999999</v>
      </c>
      <c r="O9" s="12">
        <v>819980.2341666671</v>
      </c>
      <c r="P9" s="12">
        <v>744937.57083333377</v>
      </c>
      <c r="Q9" s="12">
        <v>669894.91999999993</v>
      </c>
      <c r="R9" s="12">
        <v>342909.29621794884</v>
      </c>
    </row>
    <row r="11" spans="1:25">
      <c r="A11" s="2" t="s">
        <v>12</v>
      </c>
    </row>
    <row r="12" spans="1:25">
      <c r="A12" t="s">
        <v>13</v>
      </c>
      <c r="B12">
        <v>50502</v>
      </c>
      <c r="C12" t="s">
        <v>14</v>
      </c>
      <c r="D12" t="s">
        <v>15</v>
      </c>
      <c r="E12" s="5">
        <v>0</v>
      </c>
      <c r="F12" s="5">
        <v>0</v>
      </c>
      <c r="G12" s="5">
        <v>0</v>
      </c>
      <c r="H12" s="5">
        <v>0</v>
      </c>
      <c r="I12" s="5">
        <v>0</v>
      </c>
      <c r="J12" s="5">
        <v>0</v>
      </c>
      <c r="K12" s="5">
        <v>0</v>
      </c>
      <c r="L12" s="5">
        <v>0</v>
      </c>
      <c r="M12" s="5">
        <v>0</v>
      </c>
      <c r="N12" s="5">
        <v>0</v>
      </c>
      <c r="O12" s="5">
        <v>0</v>
      </c>
      <c r="P12" s="5">
        <v>0</v>
      </c>
      <c r="Q12" s="5">
        <v>0</v>
      </c>
      <c r="R12" s="6">
        <v>0</v>
      </c>
    </row>
    <row r="13" spans="1:25">
      <c r="A13" t="s">
        <v>2</v>
      </c>
      <c r="B13">
        <v>50502</v>
      </c>
      <c r="C13" t="s">
        <v>16</v>
      </c>
      <c r="D13" t="s">
        <v>17</v>
      </c>
      <c r="E13" s="5">
        <v>25993.13</v>
      </c>
      <c r="F13" s="5">
        <v>25993.13</v>
      </c>
      <c r="G13" s="5">
        <v>25993.130000000008</v>
      </c>
      <c r="H13" s="5">
        <v>25993.130000000008</v>
      </c>
      <c r="I13" s="5">
        <v>0</v>
      </c>
      <c r="J13" s="5">
        <v>25993.130000000008</v>
      </c>
      <c r="K13" s="5">
        <v>25993.130000000008</v>
      </c>
      <c r="L13" s="5">
        <v>25993.130000000008</v>
      </c>
      <c r="M13" s="5">
        <v>25993.130000000008</v>
      </c>
      <c r="N13" s="5">
        <v>25993.130000000008</v>
      </c>
      <c r="O13" s="5">
        <v>25993.130000000008</v>
      </c>
      <c r="P13" s="5">
        <v>25993.130000000008</v>
      </c>
      <c r="Q13" s="5">
        <v>25993.130000000008</v>
      </c>
      <c r="R13" s="6">
        <v>23993.658461538467</v>
      </c>
    </row>
    <row r="14" spans="1:25">
      <c r="A14" t="s">
        <v>2</v>
      </c>
      <c r="B14">
        <v>50502</v>
      </c>
      <c r="C14" t="s">
        <v>16</v>
      </c>
      <c r="D14" t="s">
        <v>18</v>
      </c>
      <c r="E14" s="5">
        <v>0</v>
      </c>
      <c r="F14" s="5">
        <v>0</v>
      </c>
      <c r="G14" s="5">
        <v>0</v>
      </c>
      <c r="H14" s="5">
        <v>25993.130000000008</v>
      </c>
      <c r="I14" s="5">
        <v>0</v>
      </c>
      <c r="J14" s="5">
        <v>0</v>
      </c>
      <c r="K14" s="5">
        <v>0</v>
      </c>
      <c r="L14" s="5">
        <v>0</v>
      </c>
      <c r="M14" s="5">
        <v>0</v>
      </c>
      <c r="N14" s="5">
        <v>0</v>
      </c>
      <c r="O14" s="5">
        <v>0</v>
      </c>
      <c r="P14" s="5">
        <v>0</v>
      </c>
      <c r="Q14" s="5">
        <v>0</v>
      </c>
      <c r="R14" s="6">
        <v>1999.471538461539</v>
      </c>
    </row>
    <row r="15" spans="1:25">
      <c r="A15" t="s">
        <v>2</v>
      </c>
      <c r="B15">
        <v>50502</v>
      </c>
      <c r="C15" t="s">
        <v>16</v>
      </c>
      <c r="D15" t="s">
        <v>19</v>
      </c>
      <c r="E15" s="5">
        <v>0</v>
      </c>
      <c r="F15" s="5">
        <v>0</v>
      </c>
      <c r="G15" s="5">
        <v>0</v>
      </c>
      <c r="H15" s="5">
        <v>0</v>
      </c>
      <c r="I15" s="5">
        <v>11435.13</v>
      </c>
      <c r="J15" s="5">
        <v>0</v>
      </c>
      <c r="K15" s="5">
        <v>0</v>
      </c>
      <c r="L15" s="5">
        <v>0</v>
      </c>
      <c r="M15" s="5">
        <v>0</v>
      </c>
      <c r="N15" s="5">
        <v>0</v>
      </c>
      <c r="O15" s="5">
        <v>0</v>
      </c>
      <c r="P15" s="5">
        <v>0</v>
      </c>
      <c r="Q15" s="5">
        <v>0</v>
      </c>
      <c r="R15" s="6">
        <v>879.62538461538452</v>
      </c>
    </row>
    <row r="16" spans="1:25">
      <c r="A16" s="7" t="s">
        <v>2</v>
      </c>
      <c r="B16" s="7">
        <v>50502</v>
      </c>
      <c r="C16" s="7" t="s">
        <v>16</v>
      </c>
      <c r="D16" s="7" t="s">
        <v>20</v>
      </c>
      <c r="E16" s="10">
        <v>778.98</v>
      </c>
      <c r="F16" s="10">
        <v>778.98</v>
      </c>
      <c r="G16" s="10">
        <v>778.98</v>
      </c>
      <c r="H16" s="10">
        <v>802.35</v>
      </c>
      <c r="I16" s="10">
        <v>802.35</v>
      </c>
      <c r="J16" s="10">
        <v>802.35</v>
      </c>
      <c r="K16" s="10">
        <v>802.35</v>
      </c>
      <c r="L16" s="10">
        <v>802.35</v>
      </c>
      <c r="M16" s="10">
        <v>802.35</v>
      </c>
      <c r="N16" s="10">
        <v>802.35</v>
      </c>
      <c r="O16" s="10">
        <v>802.35</v>
      </c>
      <c r="P16" s="10">
        <v>802.35</v>
      </c>
      <c r="Q16" s="10">
        <v>802.35</v>
      </c>
      <c r="R16" s="11">
        <v>796.9569230769232</v>
      </c>
    </row>
    <row r="17" spans="1:18">
      <c r="E17" s="12">
        <v>26772.11</v>
      </c>
      <c r="F17" s="12">
        <v>26772.11</v>
      </c>
      <c r="G17" s="12">
        <v>26772.110000000008</v>
      </c>
      <c r="H17" s="12">
        <v>52788.610000000015</v>
      </c>
      <c r="I17" s="12">
        <v>12237.48</v>
      </c>
      <c r="J17" s="12">
        <v>26795.480000000007</v>
      </c>
      <c r="K17" s="12">
        <v>26795.480000000007</v>
      </c>
      <c r="L17" s="12">
        <v>26795.480000000007</v>
      </c>
      <c r="M17" s="12">
        <v>26795.480000000007</v>
      </c>
      <c r="N17" s="12">
        <v>26795.480000000007</v>
      </c>
      <c r="O17" s="12">
        <v>26795.480000000007</v>
      </c>
      <c r="P17" s="12">
        <v>26795.480000000007</v>
      </c>
      <c r="Q17" s="12">
        <v>26795.480000000007</v>
      </c>
      <c r="R17" s="12">
        <v>27669.712307692313</v>
      </c>
    </row>
    <row r="19" spans="1:18">
      <c r="A19" s="2" t="s">
        <v>21</v>
      </c>
    </row>
    <row r="20" spans="1:18">
      <c r="A20" t="s">
        <v>2</v>
      </c>
      <c r="B20">
        <v>50502</v>
      </c>
      <c r="C20" t="s">
        <v>22</v>
      </c>
      <c r="D20" t="s">
        <v>23</v>
      </c>
      <c r="E20" s="5">
        <v>0</v>
      </c>
      <c r="F20" s="5">
        <v>0</v>
      </c>
      <c r="G20" s="5">
        <v>0</v>
      </c>
      <c r="H20" s="5">
        <v>0</v>
      </c>
      <c r="I20" s="5">
        <v>0</v>
      </c>
      <c r="J20" s="5">
        <v>0</v>
      </c>
      <c r="K20" s="5">
        <v>0</v>
      </c>
      <c r="L20" s="5">
        <v>0</v>
      </c>
      <c r="M20" s="5">
        <v>0</v>
      </c>
      <c r="N20" s="5">
        <v>0</v>
      </c>
      <c r="O20" s="5">
        <v>0</v>
      </c>
      <c r="P20" s="5">
        <v>98552.3</v>
      </c>
      <c r="Q20" s="5">
        <v>98552.3</v>
      </c>
      <c r="R20" s="6">
        <v>15161.892307692307</v>
      </c>
    </row>
    <row r="21" spans="1:18">
      <c r="A21" t="s">
        <v>2</v>
      </c>
      <c r="B21">
        <v>50502</v>
      </c>
      <c r="C21" t="s">
        <v>24</v>
      </c>
      <c r="D21" t="s">
        <v>25</v>
      </c>
      <c r="E21" s="5">
        <v>0</v>
      </c>
      <c r="F21" s="5">
        <v>0</v>
      </c>
      <c r="G21" s="5">
        <v>0</v>
      </c>
      <c r="H21" s="5">
        <v>116836.77</v>
      </c>
      <c r="I21" s="5">
        <v>105153.09300000001</v>
      </c>
      <c r="J21" s="5">
        <v>93469.41</v>
      </c>
      <c r="K21" s="5">
        <v>81785.73000000001</v>
      </c>
      <c r="L21" s="5">
        <v>70102.050000000017</v>
      </c>
      <c r="M21" s="5">
        <v>58418.370000000017</v>
      </c>
      <c r="N21" s="5">
        <v>46734.690000000017</v>
      </c>
      <c r="O21" s="5">
        <v>35051.010000000017</v>
      </c>
      <c r="P21" s="5">
        <v>23367.330000000016</v>
      </c>
      <c r="Q21" s="5">
        <v>11683.650000000016</v>
      </c>
      <c r="R21" s="6">
        <v>49430.931000000019</v>
      </c>
    </row>
    <row r="22" spans="1:18">
      <c r="A22" s="7" t="s">
        <v>2</v>
      </c>
      <c r="B22" s="7">
        <v>50502</v>
      </c>
      <c r="C22" s="7" t="s">
        <v>24</v>
      </c>
      <c r="D22" s="7" t="s">
        <v>26</v>
      </c>
      <c r="E22" s="10">
        <v>88933.9</v>
      </c>
      <c r="F22" s="10">
        <v>81522.740000000005</v>
      </c>
      <c r="G22" s="10">
        <v>74111.58</v>
      </c>
      <c r="H22" s="10">
        <v>66700.425000000017</v>
      </c>
      <c r="I22" s="10">
        <v>59289.266666666663</v>
      </c>
      <c r="J22" s="10">
        <v>51878.128333333356</v>
      </c>
      <c r="K22" s="10">
        <v>44466.980000000025</v>
      </c>
      <c r="L22" s="10">
        <v>37055.831666666694</v>
      </c>
      <c r="M22" s="10">
        <v>29644.683333333363</v>
      </c>
      <c r="N22" s="10">
        <v>22233.535000000033</v>
      </c>
      <c r="O22" s="10">
        <v>14822.3866666667</v>
      </c>
      <c r="P22" s="10">
        <v>107287.25</v>
      </c>
      <c r="Q22" s="10">
        <v>99876.1</v>
      </c>
      <c r="R22" s="11">
        <v>59832.523589743607</v>
      </c>
    </row>
    <row r="23" spans="1:18">
      <c r="E23" s="12">
        <v>88933.9</v>
      </c>
      <c r="F23" s="12">
        <v>81522.740000000005</v>
      </c>
      <c r="G23" s="12">
        <v>74111.58</v>
      </c>
      <c r="H23" s="12">
        <v>183537.19500000001</v>
      </c>
      <c r="I23" s="12">
        <v>164442.35966666666</v>
      </c>
      <c r="J23" s="12">
        <v>145347.53833333336</v>
      </c>
      <c r="K23" s="12">
        <v>126252.71000000004</v>
      </c>
      <c r="L23" s="12">
        <v>107157.88166666671</v>
      </c>
      <c r="M23" s="12">
        <v>88063.053333333373</v>
      </c>
      <c r="N23" s="12">
        <v>68968.225000000049</v>
      </c>
      <c r="O23" s="12">
        <v>49873.396666666718</v>
      </c>
      <c r="P23" s="12">
        <v>229206.88</v>
      </c>
      <c r="Q23" s="12">
        <v>210112.05000000002</v>
      </c>
      <c r="R23" s="12">
        <v>124425.34689743593</v>
      </c>
    </row>
    <row r="25" spans="1:18">
      <c r="A25" s="2" t="s">
        <v>27</v>
      </c>
      <c r="B25">
        <v>50502</v>
      </c>
      <c r="C25" t="s">
        <v>28</v>
      </c>
      <c r="D25" t="s">
        <v>28</v>
      </c>
      <c r="E25" s="5">
        <v>36123.811666666668</v>
      </c>
      <c r="F25" s="5">
        <v>33866.073333333334</v>
      </c>
      <c r="G25" s="5">
        <v>58925.07</v>
      </c>
      <c r="H25" s="5">
        <v>56193.390000000007</v>
      </c>
      <c r="I25" s="5">
        <v>48946.240000000005</v>
      </c>
      <c r="J25" s="5">
        <v>43956.83</v>
      </c>
      <c r="K25" s="5">
        <v>38967.420000000006</v>
      </c>
      <c r="L25" s="5">
        <v>33978</v>
      </c>
      <c r="M25" s="5">
        <v>28988.6</v>
      </c>
      <c r="N25" s="5">
        <v>23999.19</v>
      </c>
      <c r="O25" s="5">
        <v>19009.77</v>
      </c>
      <c r="P25" s="5">
        <v>14020.36</v>
      </c>
      <c r="Q25" s="5">
        <v>9030.9500000000007</v>
      </c>
      <c r="R25" s="6">
        <v>34308.131153846152</v>
      </c>
    </row>
    <row r="26" spans="1:18">
      <c r="A26" s="2" t="s">
        <v>29</v>
      </c>
      <c r="B26">
        <v>50502</v>
      </c>
      <c r="C26" t="s">
        <v>30</v>
      </c>
      <c r="D26" t="s">
        <v>30</v>
      </c>
      <c r="E26" s="5">
        <v>563200</v>
      </c>
      <c r="F26" s="5">
        <v>563200</v>
      </c>
      <c r="G26" s="5">
        <v>563200</v>
      </c>
      <c r="H26" s="5">
        <v>563200</v>
      </c>
      <c r="I26" s="5">
        <v>563200</v>
      </c>
      <c r="J26" s="5">
        <v>563200</v>
      </c>
      <c r="K26" s="5">
        <v>563200</v>
      </c>
      <c r="L26" s="5">
        <v>563200</v>
      </c>
      <c r="M26" s="5">
        <v>563200</v>
      </c>
      <c r="N26" s="5">
        <v>563200</v>
      </c>
      <c r="O26" s="5">
        <v>563200</v>
      </c>
      <c r="P26" s="5">
        <v>-33792</v>
      </c>
      <c r="Q26" s="5">
        <v>0</v>
      </c>
      <c r="R26" s="6">
        <v>473954.46153846156</v>
      </c>
    </row>
    <row r="27" spans="1:18">
      <c r="A27" s="2" t="s">
        <v>31</v>
      </c>
      <c r="B27">
        <v>50502</v>
      </c>
      <c r="C27" t="s">
        <v>32</v>
      </c>
      <c r="D27" t="s">
        <v>32</v>
      </c>
      <c r="E27" s="13">
        <v>708874</v>
      </c>
      <c r="F27" s="13">
        <v>651371</v>
      </c>
      <c r="G27" s="13">
        <v>635713</v>
      </c>
      <c r="H27" s="13">
        <v>596516</v>
      </c>
      <c r="I27" s="13">
        <v>727776</v>
      </c>
      <c r="J27" s="13">
        <v>701795</v>
      </c>
      <c r="K27" s="13">
        <v>702096</v>
      </c>
      <c r="L27" s="13">
        <v>702096</v>
      </c>
      <c r="M27" s="13">
        <v>690507</v>
      </c>
      <c r="N27" s="13">
        <v>650165</v>
      </c>
      <c r="O27" s="13">
        <v>672197</v>
      </c>
      <c r="P27" s="13">
        <v>694591</v>
      </c>
      <c r="Q27" s="13">
        <v>694938</v>
      </c>
      <c r="R27" s="6">
        <v>679125.76923076925</v>
      </c>
    </row>
    <row r="31" spans="1:18">
      <c r="N31" s="14"/>
    </row>
    <row r="32" spans="1:18">
      <c r="F32" s="14"/>
      <c r="N32" s="14"/>
    </row>
    <row r="33" spans="6:14">
      <c r="F33" s="14"/>
      <c r="N33" s="14"/>
    </row>
    <row r="34" spans="6:14">
      <c r="F34" s="14"/>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DA44B6C164A445AF01C5D689CB60BA" ma:contentTypeVersion="4" ma:contentTypeDescription="Create a new document." ma:contentTypeScope="" ma:versionID="56b5c2f3a2602cfb651d3426fb0fb516">
  <xsd:schema xmlns:xsd="http://www.w3.org/2001/XMLSchema" xmlns:xs="http://www.w3.org/2001/XMLSchema" xmlns:p="http://schemas.microsoft.com/office/2006/metadata/properties" xmlns:ns2="622bd269-cd52-46a1-b108-db3fb3938dc9" targetNamespace="http://schemas.microsoft.com/office/2006/metadata/properties" ma:root="true" ma:fieldsID="221cd54e54f152abf5e1ad3d791b739e" ns2:_="">
    <xsd:import namespace="622bd269-cd52-46a1-b108-db3fb3938d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bd269-cd52-46a1-b108-db3fb3938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3D13A2-C999-47B9-A3B2-D10083A20E29}">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3A5FF73-BA52-4593-8F88-CC9193AEE9E5}">
  <ds:schemaRefs>
    <ds:schemaRef ds:uri="http://schemas.microsoft.com/sharepoint/v3/contenttype/forms"/>
  </ds:schemaRefs>
</ds:datastoreItem>
</file>

<file path=customXml/itemProps3.xml><?xml version="1.0" encoding="utf-8"?>
<ds:datastoreItem xmlns:ds="http://schemas.openxmlformats.org/officeDocument/2006/customXml" ds:itemID="{47636085-BBB7-473E-BD4D-18D17724DF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A8-Prepmts</vt:lpstr>
      <vt:lpstr>Prepaid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Okouchi, Marie</dc:creator>
  <cp:lastModifiedBy>Sabers, Cathy</cp:lastModifiedBy>
  <dcterms:created xsi:type="dcterms:W3CDTF">2024-05-20T20:51:45Z</dcterms:created>
  <dcterms:modified xsi:type="dcterms:W3CDTF">2025-02-26T18:35:31Z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0x010100E3DA44B6C164A445AF01C5D689CB60BA</vt:lpwstr>
  </property>
</Properties>
</file>